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tyofcardiffcouncil-my.sharepoint.com/personal/stwilliams_cardiff_gov_uk/Documents/Desktop/"/>
    </mc:Choice>
  </mc:AlternateContent>
  <xr:revisionPtr revIDLastSave="0" documentId="14_{CD6C431B-5FDE-4CEE-AFDA-2F1CB46E8F93}" xr6:coauthVersionLast="47" xr6:coauthVersionMax="47" xr10:uidLastSave="{00000000-0000-0000-0000-000000000000}"/>
  <bookViews>
    <workbookView xWindow="-108" yWindow="-108" windowWidth="23256" windowHeight="13896" xr2:uid="{C008B164-C5A3-4E70-96C3-F6A20BE26366}"/>
  </bookViews>
  <sheets>
    <sheet name="Large Sites Forecast" sheetId="1" r:id="rId1"/>
    <sheet name="H2 Allocations Forecas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10" i="2" l="1"/>
  <c r="O10" i="2"/>
  <c r="N10" i="2"/>
  <c r="M10" i="2"/>
  <c r="L10" i="2"/>
  <c r="K10" i="2"/>
  <c r="J10" i="2"/>
  <c r="I10" i="2"/>
  <c r="H10" i="2"/>
  <c r="G10" i="2"/>
  <c r="F10" i="2"/>
  <c r="E10" i="2"/>
  <c r="D10" i="2"/>
  <c r="R9" i="2"/>
  <c r="Q9" i="2"/>
  <c r="S9" i="2" s="1"/>
  <c r="R8" i="2"/>
  <c r="Q8" i="2"/>
  <c r="S8" i="2" s="1"/>
  <c r="R6" i="2"/>
  <c r="Q6" i="2"/>
  <c r="S6" i="2" s="1"/>
  <c r="R5" i="2"/>
  <c r="Q5" i="2"/>
  <c r="S5" i="2" s="1"/>
  <c r="R4" i="2"/>
  <c r="Q4" i="2"/>
  <c r="U132" i="1"/>
  <c r="T132" i="1"/>
  <c r="S132" i="1"/>
  <c r="R132" i="1"/>
  <c r="Q132" i="1"/>
  <c r="P132" i="1"/>
  <c r="O132" i="1"/>
  <c r="N132" i="1"/>
  <c r="M132" i="1"/>
  <c r="L132" i="1"/>
  <c r="K132" i="1"/>
  <c r="H132" i="1"/>
  <c r="W131" i="1"/>
  <c r="V131" i="1"/>
  <c r="J131" i="1"/>
  <c r="X130" i="1"/>
  <c r="W130" i="1"/>
  <c r="V130" i="1"/>
  <c r="W129" i="1"/>
  <c r="V129" i="1"/>
  <c r="X129" i="1" s="1"/>
  <c r="W128" i="1"/>
  <c r="V128" i="1"/>
  <c r="X128" i="1" s="1"/>
  <c r="W127" i="1"/>
  <c r="V127" i="1"/>
  <c r="X127" i="1" s="1"/>
  <c r="X126" i="1"/>
  <c r="W126" i="1"/>
  <c r="V126" i="1"/>
  <c r="X125" i="1"/>
  <c r="W125" i="1"/>
  <c r="V125" i="1"/>
  <c r="W124" i="1"/>
  <c r="V124" i="1"/>
  <c r="X124" i="1" s="1"/>
  <c r="X123" i="1"/>
  <c r="W122" i="1"/>
  <c r="V122" i="1"/>
  <c r="X122" i="1" s="1"/>
  <c r="W121" i="1"/>
  <c r="V121" i="1"/>
  <c r="X121" i="1" s="1"/>
  <c r="W120" i="1"/>
  <c r="V120" i="1"/>
  <c r="X120" i="1" s="1"/>
  <c r="V119" i="1"/>
  <c r="V118" i="1"/>
  <c r="W117" i="1"/>
  <c r="V117" i="1"/>
  <c r="X117" i="1" s="1"/>
  <c r="W116" i="1"/>
  <c r="V116" i="1"/>
  <c r="X116" i="1" s="1"/>
  <c r="X115" i="1"/>
  <c r="W115" i="1"/>
  <c r="W114" i="1"/>
  <c r="V114" i="1"/>
  <c r="X114" i="1" s="1"/>
  <c r="W112" i="1"/>
  <c r="V112" i="1"/>
  <c r="X112" i="1" s="1"/>
  <c r="W111" i="1"/>
  <c r="V111" i="1"/>
  <c r="X111" i="1" s="1"/>
  <c r="W110" i="1"/>
  <c r="V110" i="1"/>
  <c r="X110" i="1" s="1"/>
  <c r="W109" i="1"/>
  <c r="V109" i="1"/>
  <c r="X109" i="1" s="1"/>
  <c r="J108" i="1"/>
  <c r="W107" i="1"/>
  <c r="V107" i="1"/>
  <c r="X107" i="1" s="1"/>
  <c r="W106" i="1"/>
  <c r="V106" i="1"/>
  <c r="J106" i="1"/>
  <c r="X106" i="1" s="1"/>
  <c r="W105" i="1"/>
  <c r="V105" i="1"/>
  <c r="X105" i="1" s="1"/>
  <c r="W104" i="1"/>
  <c r="V104" i="1"/>
  <c r="X104" i="1" s="1"/>
  <c r="W103" i="1"/>
  <c r="V103" i="1"/>
  <c r="X103" i="1" s="1"/>
  <c r="W102" i="1"/>
  <c r="V102" i="1"/>
  <c r="X102" i="1" s="1"/>
  <c r="W101" i="1"/>
  <c r="V101" i="1"/>
  <c r="X101" i="1" s="1"/>
  <c r="V100" i="1"/>
  <c r="V99" i="1"/>
  <c r="W98" i="1"/>
  <c r="V98" i="1"/>
  <c r="X98" i="1" s="1"/>
  <c r="V97" i="1"/>
  <c r="V96" i="1"/>
  <c r="V95" i="1"/>
  <c r="V94" i="1"/>
  <c r="V93" i="1"/>
  <c r="W92" i="1"/>
  <c r="V92" i="1"/>
  <c r="X92" i="1" s="1"/>
  <c r="W91" i="1"/>
  <c r="V91" i="1"/>
  <c r="X91" i="1" s="1"/>
  <c r="W90" i="1"/>
  <c r="V90" i="1"/>
  <c r="X90" i="1" s="1"/>
  <c r="W89" i="1"/>
  <c r="V89" i="1"/>
  <c r="X89" i="1" s="1"/>
  <c r="W88" i="1"/>
  <c r="V88" i="1"/>
  <c r="X88" i="1" s="1"/>
  <c r="W87" i="1"/>
  <c r="V87" i="1"/>
  <c r="X87" i="1" s="1"/>
  <c r="W86" i="1"/>
  <c r="V86" i="1"/>
  <c r="X86" i="1" s="1"/>
  <c r="W85" i="1"/>
  <c r="V85" i="1"/>
  <c r="X85" i="1" s="1"/>
  <c r="W84" i="1"/>
  <c r="V84" i="1"/>
  <c r="X84" i="1" s="1"/>
  <c r="W83" i="1"/>
  <c r="V83" i="1"/>
  <c r="X83" i="1" s="1"/>
  <c r="W82" i="1"/>
  <c r="V82" i="1"/>
  <c r="X82" i="1" s="1"/>
  <c r="W81" i="1"/>
  <c r="V81" i="1"/>
  <c r="X81" i="1" s="1"/>
  <c r="W80" i="1"/>
  <c r="V80" i="1"/>
  <c r="X80" i="1" s="1"/>
  <c r="W79" i="1"/>
  <c r="V79" i="1"/>
  <c r="X79" i="1" s="1"/>
  <c r="V78" i="1"/>
  <c r="V77" i="1"/>
  <c r="V76" i="1"/>
  <c r="V75" i="1"/>
  <c r="W74" i="1"/>
  <c r="V74" i="1"/>
  <c r="X74" i="1" s="1"/>
  <c r="W73" i="1"/>
  <c r="V73" i="1"/>
  <c r="X73" i="1" s="1"/>
  <c r="W72" i="1"/>
  <c r="V72" i="1"/>
  <c r="X72" i="1" s="1"/>
  <c r="W71" i="1"/>
  <c r="V71" i="1"/>
  <c r="X71" i="1" s="1"/>
  <c r="W70" i="1"/>
  <c r="V70" i="1"/>
  <c r="X70" i="1" s="1"/>
  <c r="W69" i="1"/>
  <c r="V69" i="1"/>
  <c r="X69" i="1" s="1"/>
  <c r="W68" i="1"/>
  <c r="V68" i="1"/>
  <c r="X68" i="1" s="1"/>
  <c r="W67" i="1"/>
  <c r="V67" i="1"/>
  <c r="X67" i="1" s="1"/>
  <c r="X66" i="1"/>
  <c r="W66" i="1"/>
  <c r="V66" i="1"/>
  <c r="W65" i="1"/>
  <c r="V65" i="1"/>
  <c r="X65" i="1" s="1"/>
  <c r="W64" i="1"/>
  <c r="V64" i="1"/>
  <c r="X64" i="1" s="1"/>
  <c r="X62" i="1"/>
  <c r="W62" i="1"/>
  <c r="W61" i="1"/>
  <c r="V61" i="1"/>
  <c r="X61" i="1" s="1"/>
  <c r="W60" i="1"/>
  <c r="V60" i="1"/>
  <c r="X60" i="1" s="1"/>
  <c r="X59" i="1"/>
  <c r="W59" i="1"/>
  <c r="W58" i="1"/>
  <c r="V58" i="1"/>
  <c r="X58" i="1" s="1"/>
  <c r="W57" i="1"/>
  <c r="V57" i="1"/>
  <c r="X57" i="1" s="1"/>
  <c r="W56" i="1"/>
  <c r="V56" i="1"/>
  <c r="X56" i="1" s="1"/>
  <c r="W55" i="1"/>
  <c r="V55" i="1"/>
  <c r="X55" i="1" s="1"/>
  <c r="X54" i="1"/>
  <c r="W54" i="1"/>
  <c r="V54" i="1"/>
  <c r="W53" i="1"/>
  <c r="V53" i="1"/>
  <c r="W52" i="1"/>
  <c r="V52" i="1"/>
  <c r="W51" i="1"/>
  <c r="V51" i="1"/>
  <c r="W50" i="1"/>
  <c r="V50" i="1"/>
  <c r="X50" i="1" s="1"/>
  <c r="W49" i="1"/>
  <c r="V49" i="1"/>
  <c r="X49" i="1" s="1"/>
  <c r="W48" i="1"/>
  <c r="V48" i="1"/>
  <c r="X48" i="1" s="1"/>
  <c r="W47" i="1"/>
  <c r="V47" i="1"/>
  <c r="X47" i="1" s="1"/>
  <c r="W46" i="1"/>
  <c r="V46" i="1"/>
  <c r="X46" i="1" s="1"/>
  <c r="W45" i="1"/>
  <c r="V45" i="1"/>
  <c r="X45" i="1" s="1"/>
  <c r="W44" i="1"/>
  <c r="V44" i="1"/>
  <c r="X44" i="1" s="1"/>
  <c r="W43" i="1"/>
  <c r="V43" i="1"/>
  <c r="X43" i="1" s="1"/>
  <c r="W42" i="1"/>
  <c r="V42" i="1"/>
  <c r="X42" i="1" s="1"/>
  <c r="W41" i="1"/>
  <c r="V41" i="1"/>
  <c r="X41" i="1" s="1"/>
  <c r="W40" i="1"/>
  <c r="V40" i="1"/>
  <c r="X40" i="1" s="1"/>
  <c r="W39" i="1"/>
  <c r="V39" i="1"/>
  <c r="X39" i="1" s="1"/>
  <c r="W38" i="1"/>
  <c r="V38" i="1"/>
  <c r="X38" i="1" s="1"/>
  <c r="W37" i="1"/>
  <c r="V37" i="1"/>
  <c r="X37" i="1" s="1"/>
  <c r="W36" i="1"/>
  <c r="V36" i="1"/>
  <c r="W35" i="1"/>
  <c r="V35" i="1"/>
  <c r="W34" i="1"/>
  <c r="V34" i="1"/>
  <c r="W33" i="1"/>
  <c r="V33" i="1"/>
  <c r="W32" i="1"/>
  <c r="V32" i="1"/>
  <c r="X31" i="1"/>
  <c r="W31" i="1"/>
  <c r="X30" i="1"/>
  <c r="W30" i="1"/>
  <c r="W29" i="1"/>
  <c r="V29" i="1"/>
  <c r="X29" i="1" s="1"/>
  <c r="V28" i="1"/>
  <c r="X28" i="1" s="1"/>
  <c r="V27" i="1"/>
  <c r="X27" i="1" s="1"/>
  <c r="X26" i="1"/>
  <c r="W26" i="1"/>
  <c r="W25" i="1"/>
  <c r="V25" i="1"/>
  <c r="X25" i="1" s="1"/>
  <c r="W24" i="1"/>
  <c r="V24" i="1"/>
  <c r="X24" i="1" s="1"/>
  <c r="J13" i="1"/>
  <c r="I13" i="1"/>
  <c r="J12" i="1"/>
  <c r="I12" i="1"/>
  <c r="I132" i="1" s="1"/>
  <c r="W9" i="1"/>
  <c r="V9" i="1"/>
  <c r="X9" i="1" s="1"/>
  <c r="W8" i="1"/>
  <c r="V8" i="1"/>
  <c r="X8" i="1" s="1"/>
  <c r="W7" i="1"/>
  <c r="V7" i="1"/>
  <c r="X7" i="1" s="1"/>
  <c r="W6" i="1"/>
  <c r="V6" i="1"/>
  <c r="X6" i="1" s="1"/>
  <c r="W5" i="1"/>
  <c r="V5" i="1"/>
  <c r="X5" i="1" s="1"/>
  <c r="W4" i="1"/>
  <c r="V4" i="1"/>
  <c r="W132" i="1" l="1"/>
  <c r="Q10" i="2"/>
  <c r="R10" i="2"/>
  <c r="J132" i="1"/>
  <c r="V132" i="1"/>
  <c r="X131" i="1"/>
  <c r="X4" i="1"/>
  <c r="X1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Strangis, James</author>
  </authors>
  <commentList>
    <comment ref="K1" authorId="0" shapeId="0" xr:uid="{D6615D2E-A371-48F5-BF2F-960667A24DEC}">
      <text>
        <r>
          <rPr>
            <b/>
            <sz val="9"/>
            <color indexed="81"/>
            <rFont val="Tahoma"/>
            <family val="2"/>
          </rPr>
          <t>Strangis, James:</t>
        </r>
        <r>
          <rPr>
            <sz val="9"/>
            <color indexed="81"/>
            <rFont val="Tahoma"/>
            <family val="2"/>
          </rPr>
          <t xml:space="preserve">
Sites or the phases of sites which are under construction (relating only to the area
where building is in progress).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Strangis, James</author>
  </authors>
  <commentList>
    <comment ref="F1" authorId="0" shapeId="0" xr:uid="{79E91F16-4454-472A-A4F3-1E4B2F050AEE}">
      <text>
        <r>
          <rPr>
            <b/>
            <sz val="9"/>
            <color indexed="81"/>
            <rFont val="Tahoma"/>
            <family val="2"/>
          </rPr>
          <t>Strangis, James:</t>
        </r>
        <r>
          <rPr>
            <sz val="9"/>
            <color indexed="81"/>
            <rFont val="Tahoma"/>
            <family val="2"/>
          </rPr>
          <t xml:space="preserve">
Sites or the phases of sites which are under construction (relating only to the area
where building is in progress).</t>
        </r>
      </text>
    </comment>
  </commentList>
</comments>
</file>

<file path=xl/sharedStrings.xml><?xml version="1.0" encoding="utf-8"?>
<sst xmlns="http://schemas.openxmlformats.org/spreadsheetml/2006/main" count="877" uniqueCount="320">
  <si>
    <t>Allocation</t>
  </si>
  <si>
    <t>Yes</t>
  </si>
  <si>
    <t>Strategic Site</t>
  </si>
  <si>
    <t>A</t>
  </si>
  <si>
    <t>B</t>
  </si>
  <si>
    <t>C</t>
  </si>
  <si>
    <t>D</t>
  </si>
  <si>
    <t>E</t>
  </si>
  <si>
    <t>F</t>
  </si>
  <si>
    <t>G</t>
  </si>
  <si>
    <t>Tenure</t>
  </si>
  <si>
    <t>PRIVATE &amp; AFFORDABLE SITES WITH PLANNING PERMISSION OR IN ADOPTED PLAN (includes new s106 sites - i.e. resolved to grant within last 12 months). Strategic Sites Shown First.</t>
  </si>
  <si>
    <t>Priv</t>
  </si>
  <si>
    <t>Affordable</t>
  </si>
  <si>
    <t>HA</t>
  </si>
  <si>
    <t>Private</t>
  </si>
  <si>
    <t>Mixed</t>
  </si>
  <si>
    <t>Butetown</t>
  </si>
  <si>
    <t>With Consent or Subject to Section 106</t>
  </si>
  <si>
    <t>LDP Allocation</t>
  </si>
  <si>
    <t>With Planning Permission</t>
  </si>
  <si>
    <t>Site Ref</t>
  </si>
  <si>
    <t>BU107A</t>
  </si>
  <si>
    <t>BU107B</t>
  </si>
  <si>
    <t>GR177A</t>
  </si>
  <si>
    <t>GR177B</t>
  </si>
  <si>
    <t>CR29A</t>
  </si>
  <si>
    <t>CR29ii</t>
  </si>
  <si>
    <t>SF43A</t>
  </si>
  <si>
    <t>SF43B</t>
  </si>
  <si>
    <t>RA71</t>
  </si>
  <si>
    <t>RA71ii</t>
  </si>
  <si>
    <t>RA72F</t>
  </si>
  <si>
    <t>RA72Fii</t>
  </si>
  <si>
    <t>RA72G</t>
  </si>
  <si>
    <t>RA72Gii</t>
  </si>
  <si>
    <t>RA72H</t>
  </si>
  <si>
    <t>RA72Hi</t>
  </si>
  <si>
    <t>SF44A</t>
  </si>
  <si>
    <t>SF44B</t>
  </si>
  <si>
    <t>SF45A</t>
  </si>
  <si>
    <t>SF45B</t>
  </si>
  <si>
    <t>CR30</t>
  </si>
  <si>
    <t>CR30A</t>
  </si>
  <si>
    <t>CR30Aii</t>
  </si>
  <si>
    <t>CR30B</t>
  </si>
  <si>
    <t>CR30C</t>
  </si>
  <si>
    <t>CR30Cii</t>
  </si>
  <si>
    <t>CR30D</t>
  </si>
  <si>
    <t>CR30E</t>
  </si>
  <si>
    <t>CR30Eii</t>
  </si>
  <si>
    <t>CR30F</t>
  </si>
  <si>
    <t>CR30Fii</t>
  </si>
  <si>
    <t>CR31A</t>
  </si>
  <si>
    <t>CR31B</t>
  </si>
  <si>
    <t>LV134 (A)</t>
  </si>
  <si>
    <t>LV134 (B)</t>
  </si>
  <si>
    <t>LV134I</t>
  </si>
  <si>
    <t>LV134ii</t>
  </si>
  <si>
    <t>LV134J</t>
  </si>
  <si>
    <t>LV134C</t>
  </si>
  <si>
    <t>LV134E</t>
  </si>
  <si>
    <t>LV134Eii</t>
  </si>
  <si>
    <t>LV138A
SM74A</t>
  </si>
  <si>
    <t>LV138B
SM74B</t>
  </si>
  <si>
    <t>LV150 / NP60</t>
  </si>
  <si>
    <t>LV150ii / NP60ii</t>
  </si>
  <si>
    <t>LV134K</t>
  </si>
  <si>
    <t>LV134Ki</t>
  </si>
  <si>
    <t>LV134L</t>
  </si>
  <si>
    <t>SM75A</t>
  </si>
  <si>
    <t>SM75B</t>
  </si>
  <si>
    <t>SM65M</t>
  </si>
  <si>
    <t>SM65N</t>
  </si>
  <si>
    <t>H1.3</t>
  </si>
  <si>
    <t>H1.4</t>
  </si>
  <si>
    <t>RU105</t>
  </si>
  <si>
    <t>AD259</t>
  </si>
  <si>
    <t>AD268</t>
  </si>
  <si>
    <t>AD272</t>
  </si>
  <si>
    <t>BU123</t>
  </si>
  <si>
    <t>BU132</t>
  </si>
  <si>
    <t>BU147</t>
  </si>
  <si>
    <t>BU160</t>
  </si>
  <si>
    <t>BU164</t>
  </si>
  <si>
    <t>BU167A</t>
  </si>
  <si>
    <t>BU167B</t>
  </si>
  <si>
    <t>BU170</t>
  </si>
  <si>
    <t>BU171</t>
  </si>
  <si>
    <t>BU173</t>
  </si>
  <si>
    <t>BU176</t>
  </si>
  <si>
    <t>BU179</t>
  </si>
  <si>
    <t>BU182</t>
  </si>
  <si>
    <t>BU183</t>
  </si>
  <si>
    <t>BU185</t>
  </si>
  <si>
    <t>CN196</t>
  </si>
  <si>
    <t>CN145</t>
  </si>
  <si>
    <t>CN198</t>
  </si>
  <si>
    <t>CU98A</t>
  </si>
  <si>
    <t>CU98B</t>
  </si>
  <si>
    <t>CU99</t>
  </si>
  <si>
    <t>CS278</t>
  </si>
  <si>
    <t>CS280</t>
  </si>
  <si>
    <t>CS284</t>
  </si>
  <si>
    <t>CS287</t>
  </si>
  <si>
    <t>CS289</t>
  </si>
  <si>
    <t>CS293A</t>
  </si>
  <si>
    <t>CS293B</t>
  </si>
  <si>
    <t>CS294</t>
  </si>
  <si>
    <t>CS297</t>
  </si>
  <si>
    <t>CS298</t>
  </si>
  <si>
    <t>CS300</t>
  </si>
  <si>
    <t>CS307</t>
  </si>
  <si>
    <t>CS308</t>
  </si>
  <si>
    <t>EL95</t>
  </si>
  <si>
    <t>EL106</t>
  </si>
  <si>
    <t>FA115</t>
  </si>
  <si>
    <t>GR158</t>
  </si>
  <si>
    <t>GR192</t>
  </si>
  <si>
    <t>GR196A</t>
  </si>
  <si>
    <t>GR196B</t>
  </si>
  <si>
    <t>GR202</t>
  </si>
  <si>
    <t>LD134A</t>
  </si>
  <si>
    <t>LD134B</t>
  </si>
  <si>
    <t>LD134C</t>
  </si>
  <si>
    <t>LD138</t>
  </si>
  <si>
    <t>LD139</t>
  </si>
  <si>
    <t>LR48A</t>
  </si>
  <si>
    <t>LR48B</t>
  </si>
  <si>
    <t>LS215</t>
  </si>
  <si>
    <t>LV06</t>
  </si>
  <si>
    <t>PL288</t>
  </si>
  <si>
    <t>PL291</t>
  </si>
  <si>
    <t>PL293</t>
  </si>
  <si>
    <t>PL294</t>
  </si>
  <si>
    <t>PL299</t>
  </si>
  <si>
    <t>PW26</t>
  </si>
  <si>
    <t>PW29</t>
  </si>
  <si>
    <t>PW33</t>
  </si>
  <si>
    <t>PW34</t>
  </si>
  <si>
    <t>RU107</t>
  </si>
  <si>
    <t>RV253</t>
  </si>
  <si>
    <t>RV260</t>
  </si>
  <si>
    <t>SP150</t>
  </si>
  <si>
    <t>TR172</t>
  </si>
  <si>
    <t>TR157A</t>
  </si>
  <si>
    <t>TR160A</t>
  </si>
  <si>
    <t>TR160B</t>
  </si>
  <si>
    <t>Electoral Division</t>
  </si>
  <si>
    <t>Grangetown</t>
  </si>
  <si>
    <t>Pentyrch &amp; St Fagans</t>
  </si>
  <si>
    <t>Radyr &amp; Morganstown</t>
  </si>
  <si>
    <t>Lisvane &amp; Thornhill</t>
  </si>
  <si>
    <t>Lisvane</t>
  </si>
  <si>
    <t>Pontprennau/ Old St. M</t>
  </si>
  <si>
    <t>Trowbridge</t>
  </si>
  <si>
    <t>Llandaff</t>
  </si>
  <si>
    <t>Canton</t>
  </si>
  <si>
    <t>Rumney</t>
  </si>
  <si>
    <t>Adamsdown</t>
  </si>
  <si>
    <t>Careau</t>
  </si>
  <si>
    <t>Cathays</t>
  </si>
  <si>
    <t>Ely</t>
  </si>
  <si>
    <t>Fairwater</t>
  </si>
  <si>
    <t>Llanrumney</t>
  </si>
  <si>
    <t>Llanishen</t>
  </si>
  <si>
    <t>Plasnewydd</t>
  </si>
  <si>
    <t>Pentwyn</t>
  </si>
  <si>
    <t>Riverside</t>
  </si>
  <si>
    <t>Splott</t>
  </si>
  <si>
    <t>Address</t>
  </si>
  <si>
    <t>Land West of Dumballs Road LDP Allocation</t>
  </si>
  <si>
    <t>Land West of Dumballs Road LDP Allocation Affordable 20%</t>
  </si>
  <si>
    <t>Ferry Road, Gas Works Site</t>
  </si>
  <si>
    <t>Plasdwr residue, North West Cardiff Outline Creigiau St Fagans Electoral Division</t>
  </si>
  <si>
    <t>Plasdwr residue, North West Cardiff (Affordable) Outline Creigiau St Fagans Electoral Division</t>
  </si>
  <si>
    <t>Parcel P2 Of Phase 2, Land North Of Pentrebane Rd (Pendown P2)</t>
  </si>
  <si>
    <t>Parcel P2 Of Phase 2, Land North Of Pentrebane Rd (Pendown P2) Affordable</t>
  </si>
  <si>
    <t>Plasdwr residue, North West Cardiff Outline Radyr Electoral Division (land west of 2b, Phase 1)</t>
  </si>
  <si>
    <t>Plasdwr residue, North West Cardiff (Affordable) Outline Radyr Electoral Division (land west of 2b, Phase 1)</t>
  </si>
  <si>
    <t>Parcel 2b of Phase 1, Land West of Clos Parc Radyr and north of Llantrisant Road (Redrow)</t>
  </si>
  <si>
    <t>Parcel 2b of Phase 1, Land West of Clos Parc Radyr and north of Llantrisant Road (Redrow) Affordable</t>
  </si>
  <si>
    <t>Land North of Clos Parc Radyr</t>
  </si>
  <si>
    <t>Land North of Clos Parc Radyr (Affordable)</t>
  </si>
  <si>
    <t>Parcel 2A of Phase 1</t>
  </si>
  <si>
    <t>Parcel 2E/F of Phase 1, Land off Pentrebane Drive (Gwel y Garth)</t>
  </si>
  <si>
    <t>Land South of Llantrisant Road, Parcel 2D within Phase 1</t>
  </si>
  <si>
    <t>Land to the north of Llantrisant Road (Part of adopted LDP Strategic Site D)</t>
  </si>
  <si>
    <t>Land at Llantridant Road (A4119) (Part of adopted LDP Strategic Site D)</t>
  </si>
  <si>
    <t>Land at Llwynioli Farm (Part of adopted LDP Strategic Site D)</t>
  </si>
  <si>
    <t>North of Junction 33 (Strategic Site D) Outline residue (Private)</t>
  </si>
  <si>
    <t>North of Junction 33 (Strategic Site D) Outline residue (30% AH LDP Target)</t>
  </si>
  <si>
    <t>Phase 1 &amp; 2 North of Junction 33 "The Parish" (Persimmon) &amp; "Regency Park" (Charles Church)</t>
  </si>
  <si>
    <t>Phase 3 North of Junction 33 "The Parish" (Persimmon)</t>
  </si>
  <si>
    <t>Phase 3 North of Junction 33 "The Parish" (Persimmon) Affordable</t>
  </si>
  <si>
    <t>Phase 4a Land North of J33</t>
  </si>
  <si>
    <t>Phase 4B Land North of J33</t>
  </si>
  <si>
    <t>Phase 5A Land North of J33</t>
  </si>
  <si>
    <t>South of Creigiau (Strategic Site E)</t>
  </si>
  <si>
    <t>South of Creigiau (Strategic Site E) (30% AH LDP Target)</t>
  </si>
  <si>
    <t>Churchlands Residue (Private) Outline for 1,000 units (Residue at 1st April)</t>
  </si>
  <si>
    <t>Churchlands Residue (Affordable) Outline for 1,000 units (Residue at 1st April)</t>
  </si>
  <si>
    <t>Phase 2D Churchlands North &amp; East of Lisvane</t>
  </si>
  <si>
    <t>Phase 2D Churchlands North &amp; East of Lisvane (Affordable)</t>
  </si>
  <si>
    <t>Phase 1D, Churchlands, Land North and East of Lisvane</t>
  </si>
  <si>
    <t>Churchlands 2A, Redrow Homes</t>
  </si>
  <si>
    <r>
      <t xml:space="preserve">Churchlands, Phase 3, Bellway </t>
    </r>
    <r>
      <rPr>
        <i/>
        <sz val="11"/>
        <color theme="1"/>
        <rFont val="Arial"/>
        <family val="2"/>
      </rPr>
      <t>"Longwood Grange"</t>
    </r>
  </si>
  <si>
    <r>
      <t>Churchlands, Phase 3, Bellway</t>
    </r>
    <r>
      <rPr>
        <i/>
        <sz val="11"/>
        <color theme="1"/>
        <rFont val="Arial"/>
        <family val="2"/>
      </rPr>
      <t xml:space="preserve"> "Longwood Grange" </t>
    </r>
    <r>
      <rPr>
        <sz val="11"/>
        <color theme="1"/>
        <rFont val="Arial"/>
        <family val="2"/>
      </rPr>
      <t>(Affordable)</t>
    </r>
  </si>
  <si>
    <t>Land south of the M4 Motorway, West of Rudry Road, Lisvane (Part of adopted LDP Strategic Site F)</t>
  </si>
  <si>
    <t>Land to the north of Ty Draw Road (Part of adopted LDP Strategic Site F)</t>
  </si>
  <si>
    <t>North East Cardiff, Land south of the M4 to the east of Lisvane, West of Pontprennau (Taylor Wimpey)</t>
  </si>
  <si>
    <t>North East Cardiff, Land south of the M4 to the east of Lisvane, West of Pontprennau 30% Affordable</t>
  </si>
  <si>
    <t>Land at Church Farm</t>
  </si>
  <si>
    <t>Land adjacent to St Julian's House, Bridge Road "Sant Silian" Dandara West Limited</t>
  </si>
  <si>
    <t>Land adjacent to St Julian's House, Bridge Road "Sant Silian" Dandara West Limited Affordable</t>
  </si>
  <si>
    <t>Land at St Julians House, Bridge Road</t>
  </si>
  <si>
    <t>Land at The Granary, Bridge Road</t>
  </si>
  <si>
    <t>H1.3 Rookwood Hospital</t>
  </si>
  <si>
    <t>H1.4 Former Lansdowne Hospital (Lovells)</t>
  </si>
  <si>
    <t>H1.6 Land at former St John's College/Land at Greenway Road</t>
  </si>
  <si>
    <t>4-6 Broadway</t>
  </si>
  <si>
    <t>62 Newport Road</t>
  </si>
  <si>
    <t>Knox Court, 10 Fitzalan Place</t>
  </si>
  <si>
    <t>Brandon Tool Hire 151 Bute St (CCHA)</t>
  </si>
  <si>
    <t xml:space="preserve">Phoenix Industrial, Clarence Road Wales &amp; West </t>
  </si>
  <si>
    <t>Cardiff Bay Train Station</t>
  </si>
  <si>
    <t>The Paddle Steamer, Loudon Square</t>
  </si>
  <si>
    <t>68-72 James Street</t>
  </si>
  <si>
    <t>Central Quay Phase 2, Plot 1, Brains Brewery Site</t>
  </si>
  <si>
    <t>Central Quay, Phase 2, Plot 2, Brains Brewery Site</t>
  </si>
  <si>
    <t>Red Dragon Centre &amp; County Hall</t>
  </si>
  <si>
    <t>Baltic House, Mount Stuart Square</t>
  </si>
  <si>
    <t>1 East Bay Close</t>
  </si>
  <si>
    <t>Suffolk House, Trade Street</t>
  </si>
  <si>
    <t>Scott Harbour Pierhead Street</t>
  </si>
  <si>
    <t>Asset House, 63 Penarth Road</t>
  </si>
  <si>
    <t>Regus House, Falcon Drive</t>
  </si>
  <si>
    <t>51-59 Penarth Road</t>
  </si>
  <si>
    <t>Land at Sanatorium Road (United Welsh Housing Association and Ty Mill Developments Ltd)</t>
  </si>
  <si>
    <t>635 Cowbridge Road East, Royal Mail Cardiff West</t>
  </si>
  <si>
    <t>Former Lionite Mele, Sanatorium Road</t>
  </si>
  <si>
    <t>Land South of Narbeth Road</t>
  </si>
  <si>
    <t>Church of St Timothy, Heol Pennar</t>
  </si>
  <si>
    <t>121-123 Queen Street and 40 Windsor Place</t>
  </si>
  <si>
    <t>14 High Street</t>
  </si>
  <si>
    <t>1-6 Guilford Crescent</t>
  </si>
  <si>
    <t>117-118 St Mary Street</t>
  </si>
  <si>
    <t>Central Square Plots 4 &amp; 5</t>
  </si>
  <si>
    <t>Howells 14-18 St Mary Street</t>
  </si>
  <si>
    <t>r/o 33-34 Park Place</t>
  </si>
  <si>
    <t>47-48 St Mary Street</t>
  </si>
  <si>
    <t>16-17 High Street</t>
  </si>
  <si>
    <t>Medallion House, Crwys Road</t>
  </si>
  <si>
    <t>Oliver House, 16-17 High Street</t>
  </si>
  <si>
    <t>Harlech Court, Bute Terrace</t>
  </si>
  <si>
    <t>84-86 Sevenoaks Road</t>
  </si>
  <si>
    <t>Former Michaelstone College, Drope Road</t>
  </si>
  <si>
    <t>Christchurch United, Pwellmelin Road</t>
  </si>
  <si>
    <t>Cardiff Pointe (Figurehead Homes)</t>
  </si>
  <si>
    <t>Track 2000, 54B Penarth Road</t>
  </si>
  <si>
    <t>Land at Channel View (Cardiff Council) Phases 2-7</t>
  </si>
  <si>
    <t>Land at Channel View (Cardiff Council) Phase 1</t>
  </si>
  <si>
    <t>Plot 1, Cardiff Pennisula, International Sports Village</t>
  </si>
  <si>
    <t>BBC Llantrisant Road</t>
  </si>
  <si>
    <t>58 Pwllmelin Road</t>
  </si>
  <si>
    <t>Land at Former Waste Centre. Waun Gron Park</t>
  </si>
  <si>
    <t>Former Llanrumney High School, Ball Road</t>
  </si>
  <si>
    <t>Former Llanrumney High School, Ball Road (Affordable)</t>
  </si>
  <si>
    <t>30-36 Fishguard Road</t>
  </si>
  <si>
    <t>Land south of Lisvane Road</t>
  </si>
  <si>
    <t>69-71 Richmond Road</t>
  </si>
  <si>
    <t>Land at Bedford Place</t>
  </si>
  <si>
    <t>Former Youth Hostel</t>
  </si>
  <si>
    <t>The Roath Park, 170 City Road</t>
  </si>
  <si>
    <t>195-197 City Road</t>
  </si>
  <si>
    <t>56 Wern Goch West</t>
  </si>
  <si>
    <t>Former Police Station, Maelfa</t>
  </si>
  <si>
    <t>The New Penn, 204a Brynfedw</t>
  </si>
  <si>
    <t>Land West of St Teilos School</t>
  </si>
  <si>
    <t>599 Newport Road</t>
  </si>
  <si>
    <t>Canton Community Hall, Leckwith Road</t>
  </si>
  <si>
    <t>51-65 Cowbridge Road East</t>
  </si>
  <si>
    <t>Moorland Road Day Centre, Moorland Road</t>
  </si>
  <si>
    <t>Newbridge Inn, Abergele Road</t>
  </si>
  <si>
    <t>St Mellons Community Centre, Crickhowell Road.</t>
  </si>
  <si>
    <t>Land off Willowbrook Drive</t>
  </si>
  <si>
    <t>Land off Willowbrook Drive (Affordable)</t>
  </si>
  <si>
    <t>Completions 2025-2026</t>
  </si>
  <si>
    <t>Total Capacity</t>
  </si>
  <si>
    <t>Units Rmng</t>
  </si>
  <si>
    <t>Cat 1 (U/C)</t>
  </si>
  <si>
    <t xml:space="preserve"> 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</si>
  <si>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</si>
  <si>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</si>
  <si>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</si>
  <si>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</si>
  <si>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</si>
  <si>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</si>
  <si>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</si>
  <si>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</si>
  <si>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</si>
  <si>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</si>
  <si>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LDP Supply</t>
  </si>
  <si>
    <t>Dwellings not started</t>
  </si>
  <si>
    <t>Anticipated Shortfall</t>
  </si>
  <si>
    <t>Totals</t>
  </si>
  <si>
    <t>Beyond 2036</t>
  </si>
  <si>
    <t>Housing-led Regeneration Areas (Policy H2)</t>
  </si>
  <si>
    <t>H2.1</t>
  </si>
  <si>
    <t>International Sports Village Cardiff Peninsula</t>
  </si>
  <si>
    <t>H2.2</t>
  </si>
  <si>
    <t>Whitchurch Hospital</t>
  </si>
  <si>
    <t>H2.3</t>
  </si>
  <si>
    <t>Cardiff Gate Business Park (West)</t>
  </si>
  <si>
    <t>H2.5</t>
  </si>
  <si>
    <t>Porth Teigr and Alexandra Head</t>
  </si>
  <si>
    <t>H2.6</t>
  </si>
  <si>
    <t>Hadfield Road</t>
  </si>
  <si>
    <t>H2.7</t>
  </si>
  <si>
    <t>Callaghan Square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</si>
</sst>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1"/>
      <color theme="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11"/>
      <color theme="1"/>
      <name val="Arial"/>
      <family val="2"/>
    </font>
    <font>
      <sz val="11"/>
      <color theme="2"/>
      <name val="Arial"/>
      <family val="2"/>
    </font>
    <font>
      <sz val="1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9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/>
    </xf>
    <xf numFmtId="3" fontId="8" fillId="0" borderId="5" xfId="0" applyNumberFormat="1" applyFont="1" applyBorder="1" applyAlignment="1">
      <alignment horizontal="center" vertical="center" wrapText="1"/>
    </xf>
    <xf numFmtId="3" fontId="8" fillId="0" borderId="5" xfId="2" applyNumberFormat="1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3" fontId="8" fillId="0" borderId="1" xfId="2" applyNumberFormat="1" applyFont="1" applyBorder="1" applyAlignment="1">
      <alignment horizontal="center" vertical="center" wrapText="1"/>
    </xf>
    <xf numFmtId="3" fontId="0" fillId="0" borderId="1" xfId="1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3" fontId="8" fillId="0" borderId="0" xfId="2" applyNumberFormat="1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3" fontId="8" fillId="0" borderId="6" xfId="2" applyNumberFormat="1" applyFont="1" applyBorder="1" applyAlignment="1">
      <alignment horizontal="center" vertical="center" wrapText="1"/>
    </xf>
    <xf numFmtId="3" fontId="8" fillId="4" borderId="1" xfId="2" applyNumberFormat="1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vertical="center"/>
    </xf>
    <xf numFmtId="3" fontId="8" fillId="4" borderId="6" xfId="2" applyNumberFormat="1" applyFont="1" applyFill="1" applyBorder="1" applyAlignment="1">
      <alignment horizontal="left" vertical="center" wrapText="1"/>
    </xf>
    <xf numFmtId="3" fontId="7" fillId="0" borderId="1" xfId="2" applyNumberFormat="1" applyFont="1" applyBorder="1" applyAlignment="1">
      <alignment horizontal="center" vertical="center" wrapText="1"/>
    </xf>
    <xf numFmtId="3" fontId="7" fillId="0" borderId="6" xfId="2" applyNumberFormat="1" applyFont="1" applyBorder="1" applyAlignment="1">
      <alignment horizontal="center" vertical="center" wrapText="1"/>
    </xf>
    <xf numFmtId="3" fontId="8" fillId="5" borderId="1" xfId="2" applyNumberFormat="1" applyFont="1" applyFill="1" applyBorder="1" applyAlignment="1">
      <alignment horizontal="center" vertical="center" wrapText="1"/>
    </xf>
    <xf numFmtId="3" fontId="12" fillId="5" borderId="1" xfId="2" applyNumberFormat="1" applyFont="1" applyFill="1" applyBorder="1" applyAlignment="1">
      <alignment horizontal="center" vertical="center" wrapText="1"/>
    </xf>
    <xf numFmtId="3" fontId="8" fillId="5" borderId="6" xfId="2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3" fontId="8" fillId="6" borderId="1" xfId="2" applyNumberFormat="1" applyFont="1" applyFill="1" applyBorder="1" applyAlignment="1">
      <alignment horizontal="center" vertical="center" wrapText="1"/>
    </xf>
    <xf numFmtId="3" fontId="5" fillId="5" borderId="0" xfId="0" applyNumberFormat="1" applyFont="1" applyFill="1" applyAlignment="1">
      <alignment horizontal="center" vertical="center" wrapText="1"/>
    </xf>
    <xf numFmtId="3" fontId="5" fillId="5" borderId="1" xfId="0" applyNumberFormat="1" applyFont="1" applyFill="1" applyBorder="1" applyAlignment="1">
      <alignment horizontal="center" vertical="center" wrapText="1"/>
    </xf>
    <xf numFmtId="3" fontId="13" fillId="5" borderId="0" xfId="0" applyNumberFormat="1" applyFont="1" applyFill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3" fontId="8" fillId="5" borderId="1" xfId="0" applyNumberFormat="1" applyFont="1" applyFill="1" applyBorder="1" applyAlignment="1">
      <alignment horizontal="center" vertical="center" wrapText="1"/>
    </xf>
    <xf numFmtId="3" fontId="8" fillId="0" borderId="6" xfId="0" applyNumberFormat="1" applyFont="1" applyBorder="1" applyAlignment="1">
      <alignment horizontal="center" vertical="center" wrapText="1"/>
    </xf>
    <xf numFmtId="3" fontId="8" fillId="6" borderId="1" xfId="0" applyNumberFormat="1" applyFont="1" applyFill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3" fontId="16" fillId="0" borderId="9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3" fontId="8" fillId="0" borderId="11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3" fontId="8" fillId="0" borderId="10" xfId="2" applyNumberFormat="1" applyFont="1" applyBorder="1" applyAlignment="1">
      <alignment horizontal="center" vertical="center" wrapText="1"/>
    </xf>
    <xf numFmtId="3" fontId="8" fillId="0" borderId="10" xfId="2" applyNumberFormat="1" applyFont="1" applyBorder="1" applyAlignment="1">
      <alignment horizontal="left" vertical="center" wrapText="1"/>
    </xf>
    <xf numFmtId="3" fontId="7" fillId="0" borderId="10" xfId="2" applyNumberFormat="1" applyFont="1" applyBorder="1" applyAlignment="1">
      <alignment horizontal="center" vertical="center" wrapText="1"/>
    </xf>
    <xf numFmtId="3" fontId="7" fillId="7" borderId="12" xfId="2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3" fontId="2" fillId="3" borderId="13" xfId="0" applyNumberFormat="1" applyFont="1" applyFill="1" applyBorder="1" applyAlignment="1">
      <alignment horizontal="center" vertical="center" wrapText="1"/>
    </xf>
    <xf numFmtId="3" fontId="2" fillId="3" borderId="7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center"/>
    </xf>
    <xf numFmtId="3" fontId="5" fillId="0" borderId="0" xfId="0" applyNumberFormat="1" applyFont="1" applyAlignment="1">
      <alignment horizontal="center" vertical="center" wrapText="1"/>
    </xf>
    <xf numFmtId="3" fontId="8" fillId="0" borderId="1" xfId="2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vertical="center"/>
    </xf>
    <xf numFmtId="3" fontId="8" fillId="0" borderId="1" xfId="2" applyNumberFormat="1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0" fillId="5" borderId="0" xfId="0" applyFill="1"/>
    <xf numFmtId="0" fontId="0" fillId="5" borderId="1" xfId="0" applyFill="1" applyBorder="1"/>
    <xf numFmtId="3" fontId="8" fillId="0" borderId="0" xfId="2" applyNumberFormat="1" applyFont="1" applyBorder="1" applyAlignment="1">
      <alignment horizontal="center" vertical="center" wrapText="1"/>
    </xf>
    <xf numFmtId="3" fontId="8" fillId="7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3">
    <cellStyle name="Good" xfId="1" builtinId="26"/>
    <cellStyle name="Normal" xfId="0" builtinId="0"/>
    <cellStyle name="Normal_09 WAG Order" xfId="2" xr:uid="{94DB68A2-96A5-4E1F-8CC9-FF5687A19B1A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0.24994659260841701"/>
      </font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0.34998626667073579"/>
      </font>
      <fill>
        <patternFill>
          <bgColor theme="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0.34998626667073579"/>
      </font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F67DC-C0E8-4002-BD4A-901C920A5A32}">
  <dimension ref="A1:X132"/>
  <sheetViews>
    <sheetView tabSelected="1" topLeftCell="F1" zoomScale="76" zoomScaleNormal="76" workbookViewId="0">
      <selection activeCell="W66" sqref="W66"/>
    </sheetView>
  </sheetViews>
  <sheetFormatPr defaultRowHeight="14.4" x14ac:dyDescent="0.3"/>
  <cols>
    <col min="1" max="2" width="11.6640625" customWidth="1"/>
    <col min="3" max="3" width="14.5546875" customWidth="1"/>
    <col min="4" max="4" width="18.6640625" customWidth="1"/>
    <col min="5" max="5" width="12.44140625" customWidth="1"/>
    <col min="6" max="6" width="28.44140625" customWidth="1"/>
    <col min="7" max="7" width="74.5546875" customWidth="1"/>
    <col min="8" max="8" width="15.5546875" customWidth="1"/>
    <col min="9" max="9" width="10.77734375" customWidth="1"/>
    <col min="10" max="10" width="11.109375" customWidth="1"/>
    <col min="22" max="22" width="13.44140625" customWidth="1"/>
    <col min="23" max="23" width="14.21875" customWidth="1"/>
    <col min="24" max="24" width="17.44140625" customWidth="1"/>
  </cols>
  <sheetData>
    <row r="1" spans="1:24" x14ac:dyDescent="0.3">
      <c r="A1" s="53" t="s">
        <v>0</v>
      </c>
      <c r="B1" s="53" t="s">
        <v>2</v>
      </c>
      <c r="C1" s="51" t="s">
        <v>10</v>
      </c>
      <c r="D1" s="45" t="s">
        <v>18</v>
      </c>
      <c r="E1" s="45" t="s">
        <v>21</v>
      </c>
      <c r="F1" s="45" t="s">
        <v>148</v>
      </c>
      <c r="G1" s="45" t="s">
        <v>170</v>
      </c>
      <c r="H1" s="47" t="s">
        <v>287</v>
      </c>
      <c r="I1" s="47" t="s">
        <v>288</v>
      </c>
      <c r="J1" s="47" t="s">
        <v>289</v>
      </c>
      <c r="K1" s="47" t="s">
        <v>290</v>
      </c>
      <c r="L1" s="49"/>
      <c r="M1" s="49"/>
      <c r="N1" s="49"/>
      <c r="O1" s="49"/>
      <c r="P1" s="49"/>
      <c r="Q1" s="49"/>
      <c r="R1" s="49"/>
      <c r="S1" s="49"/>
      <c r="T1" s="49"/>
      <c r="U1" s="50"/>
      <c r="V1" s="45" t="s">
        <v>302</v>
      </c>
      <c r="W1" s="45" t="s">
        <v>303</v>
      </c>
      <c r="X1" s="45" t="s">
        <v>304</v>
      </c>
    </row>
    <row r="2" spans="1:24" ht="42" customHeight="1" x14ac:dyDescent="0.3">
      <c r="A2" s="53"/>
      <c r="B2" s="53"/>
      <c r="C2" s="52"/>
      <c r="D2" s="46"/>
      <c r="E2" s="46"/>
      <c r="F2" s="46"/>
      <c r="G2" s="46"/>
      <c r="H2" s="48"/>
      <c r="I2" s="48"/>
      <c r="J2" s="48"/>
      <c r="K2" s="48"/>
      <c r="L2" s="27" t="s">
        <v>292</v>
      </c>
      <c r="M2" s="27" t="s">
        <v>293</v>
      </c>
      <c r="N2" s="27" t="s">
        <v>294</v>
      </c>
      <c r="O2" s="27" t="s">
        <v>295</v>
      </c>
      <c r="P2" s="27" t="s">
        <v>296</v>
      </c>
      <c r="Q2" s="27" t="s">
        <v>297</v>
      </c>
      <c r="R2" s="27" t="s">
        <v>298</v>
      </c>
      <c r="S2" s="27" t="s">
        <v>299</v>
      </c>
      <c r="T2" s="27" t="s">
        <v>300</v>
      </c>
      <c r="U2" s="27" t="s">
        <v>301</v>
      </c>
      <c r="V2" s="46"/>
      <c r="W2" s="46"/>
      <c r="X2" s="46"/>
    </row>
    <row r="3" spans="1:24" x14ac:dyDescent="0.3">
      <c r="A3" s="1"/>
      <c r="B3" s="5"/>
      <c r="C3" s="6" t="s">
        <v>11</v>
      </c>
      <c r="D3" s="6"/>
      <c r="E3" s="12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36" customHeight="1" x14ac:dyDescent="0.3">
      <c r="A4" s="2" t="s">
        <v>1</v>
      </c>
      <c r="B4" s="5" t="s">
        <v>3</v>
      </c>
      <c r="C4" s="7" t="s">
        <v>12</v>
      </c>
      <c r="D4" s="10" t="s">
        <v>19</v>
      </c>
      <c r="E4" s="13" t="s">
        <v>22</v>
      </c>
      <c r="F4" s="13" t="s">
        <v>17</v>
      </c>
      <c r="G4" s="19" t="s">
        <v>171</v>
      </c>
      <c r="H4" s="22">
        <v>0</v>
      </c>
      <c r="I4" s="13">
        <v>2000</v>
      </c>
      <c r="J4" s="13">
        <v>2000</v>
      </c>
      <c r="K4" s="13"/>
      <c r="L4" s="13"/>
      <c r="M4" s="13"/>
      <c r="N4" s="13">
        <v>100</v>
      </c>
      <c r="O4" s="13">
        <v>200</v>
      </c>
      <c r="P4" s="13">
        <v>300</v>
      </c>
      <c r="Q4" s="13">
        <v>350</v>
      </c>
      <c r="R4" s="13">
        <v>350</v>
      </c>
      <c r="S4" s="13">
        <v>350</v>
      </c>
      <c r="T4" s="13">
        <v>200</v>
      </c>
      <c r="U4" s="13">
        <v>150</v>
      </c>
      <c r="V4" s="32">
        <f t="shared" ref="V4:V9" si="0">SUM(K4:U4)</f>
        <v>2000</v>
      </c>
      <c r="W4" s="13">
        <f t="shared" ref="W4:W9" si="1">SUM(L4:U4)</f>
        <v>2000</v>
      </c>
      <c r="X4" s="13">
        <f t="shared" ref="X4:X9" si="2">J4-V4</f>
        <v>0</v>
      </c>
    </row>
    <row r="5" spans="1:24" ht="41.4" x14ac:dyDescent="0.3">
      <c r="A5" s="2" t="s">
        <v>1</v>
      </c>
      <c r="B5" s="5" t="s">
        <v>3</v>
      </c>
      <c r="C5" s="7" t="s">
        <v>13</v>
      </c>
      <c r="D5" s="10" t="s">
        <v>19</v>
      </c>
      <c r="E5" s="13" t="s">
        <v>23</v>
      </c>
      <c r="F5" s="13" t="s">
        <v>17</v>
      </c>
      <c r="G5" s="19" t="s">
        <v>172</v>
      </c>
      <c r="H5" s="22">
        <v>0</v>
      </c>
      <c r="I5" s="13">
        <v>500</v>
      </c>
      <c r="J5" s="13">
        <v>500</v>
      </c>
      <c r="K5" s="13"/>
      <c r="L5" s="13"/>
      <c r="M5" s="13"/>
      <c r="N5" s="13"/>
      <c r="O5" s="13">
        <v>75</v>
      </c>
      <c r="P5" s="13">
        <v>100</v>
      </c>
      <c r="Q5" s="13">
        <v>100</v>
      </c>
      <c r="R5" s="13">
        <v>75</v>
      </c>
      <c r="S5" s="13">
        <v>50</v>
      </c>
      <c r="T5" s="13">
        <v>50</v>
      </c>
      <c r="U5" s="13">
        <v>50</v>
      </c>
      <c r="V5" s="32">
        <f t="shared" si="0"/>
        <v>500</v>
      </c>
      <c r="W5" s="13">
        <f t="shared" si="1"/>
        <v>500</v>
      </c>
      <c r="X5" s="13">
        <f t="shared" si="2"/>
        <v>0</v>
      </c>
    </row>
    <row r="6" spans="1:24" ht="37.799999999999997" customHeight="1" x14ac:dyDescent="0.3">
      <c r="A6" s="2" t="s">
        <v>1</v>
      </c>
      <c r="B6" s="5" t="s">
        <v>4</v>
      </c>
      <c r="C6" s="7" t="s">
        <v>12</v>
      </c>
      <c r="D6" s="10" t="s">
        <v>19</v>
      </c>
      <c r="E6" s="13" t="s">
        <v>24</v>
      </c>
      <c r="F6" s="13" t="s">
        <v>149</v>
      </c>
      <c r="G6" s="19" t="s">
        <v>173</v>
      </c>
      <c r="H6" s="22">
        <v>0</v>
      </c>
      <c r="I6" s="13">
        <v>400</v>
      </c>
      <c r="J6" s="13">
        <v>400</v>
      </c>
      <c r="K6" s="13"/>
      <c r="L6" s="13"/>
      <c r="M6" s="13"/>
      <c r="N6" s="13">
        <v>50</v>
      </c>
      <c r="O6" s="13">
        <v>75</v>
      </c>
      <c r="P6" s="13">
        <v>100</v>
      </c>
      <c r="Q6" s="13">
        <v>75</v>
      </c>
      <c r="R6" s="13">
        <v>50</v>
      </c>
      <c r="S6" s="13">
        <v>50</v>
      </c>
      <c r="T6" s="13"/>
      <c r="U6" s="13"/>
      <c r="V6" s="32">
        <f t="shared" si="0"/>
        <v>400</v>
      </c>
      <c r="W6" s="13">
        <f t="shared" si="1"/>
        <v>400</v>
      </c>
      <c r="X6" s="13">
        <f t="shared" si="2"/>
        <v>0</v>
      </c>
    </row>
    <row r="7" spans="1:24" ht="27.6" x14ac:dyDescent="0.3">
      <c r="A7" s="2" t="s">
        <v>1</v>
      </c>
      <c r="B7" s="5" t="s">
        <v>4</v>
      </c>
      <c r="C7" s="7" t="s">
        <v>13</v>
      </c>
      <c r="D7" s="10" t="s">
        <v>19</v>
      </c>
      <c r="E7" s="13" t="s">
        <v>25</v>
      </c>
      <c r="F7" s="13" t="s">
        <v>149</v>
      </c>
      <c r="G7" s="19" t="s">
        <v>173</v>
      </c>
      <c r="H7" s="22">
        <v>0</v>
      </c>
      <c r="I7" s="13">
        <v>100</v>
      </c>
      <c r="J7" s="13">
        <v>100</v>
      </c>
      <c r="K7" s="13"/>
      <c r="L7" s="13"/>
      <c r="M7" s="13"/>
      <c r="N7" s="13">
        <v>25</v>
      </c>
      <c r="O7" s="13">
        <v>25</v>
      </c>
      <c r="P7" s="13">
        <v>25</v>
      </c>
      <c r="Q7" s="13">
        <v>25</v>
      </c>
      <c r="R7" s="13"/>
      <c r="S7" s="13"/>
      <c r="T7" s="13"/>
      <c r="U7" s="13"/>
      <c r="V7" s="32">
        <f t="shared" si="0"/>
        <v>100</v>
      </c>
      <c r="W7" s="13">
        <f t="shared" si="1"/>
        <v>100</v>
      </c>
      <c r="X7" s="13">
        <f t="shared" si="2"/>
        <v>0</v>
      </c>
    </row>
    <row r="8" spans="1:24" ht="41.4" x14ac:dyDescent="0.3">
      <c r="A8" s="2" t="s">
        <v>1</v>
      </c>
      <c r="B8" s="5" t="s">
        <v>5</v>
      </c>
      <c r="C8" s="7" t="s">
        <v>12</v>
      </c>
      <c r="D8" s="10" t="s">
        <v>20</v>
      </c>
      <c r="E8" s="13" t="s">
        <v>26</v>
      </c>
      <c r="F8" s="13" t="s">
        <v>150</v>
      </c>
      <c r="G8" s="19" t="s">
        <v>174</v>
      </c>
      <c r="H8" s="22">
        <v>0</v>
      </c>
      <c r="I8" s="13">
        <v>3227</v>
      </c>
      <c r="J8" s="13">
        <v>3227</v>
      </c>
      <c r="K8" s="13">
        <v>95</v>
      </c>
      <c r="L8" s="28">
        <v>50</v>
      </c>
      <c r="M8" s="13">
        <v>150</v>
      </c>
      <c r="N8" s="13">
        <v>172</v>
      </c>
      <c r="O8" s="13">
        <v>200</v>
      </c>
      <c r="P8" s="13">
        <v>250</v>
      </c>
      <c r="Q8" s="13">
        <v>250</v>
      </c>
      <c r="R8" s="13">
        <v>250</v>
      </c>
      <c r="S8" s="13">
        <v>250</v>
      </c>
      <c r="T8" s="13">
        <v>250</v>
      </c>
      <c r="U8" s="13">
        <v>250</v>
      </c>
      <c r="V8" s="32">
        <f t="shared" si="0"/>
        <v>2167</v>
      </c>
      <c r="W8" s="13">
        <f t="shared" si="1"/>
        <v>2072</v>
      </c>
      <c r="X8" s="13">
        <f t="shared" si="2"/>
        <v>1060</v>
      </c>
    </row>
    <row r="9" spans="1:24" ht="55.2" x14ac:dyDescent="0.3">
      <c r="A9" s="2" t="s">
        <v>1</v>
      </c>
      <c r="B9" s="5" t="s">
        <v>5</v>
      </c>
      <c r="C9" s="7" t="s">
        <v>13</v>
      </c>
      <c r="D9" s="10" t="s">
        <v>20</v>
      </c>
      <c r="E9" s="13" t="s">
        <v>27</v>
      </c>
      <c r="F9" s="13" t="s">
        <v>150</v>
      </c>
      <c r="G9" s="19" t="s">
        <v>175</v>
      </c>
      <c r="H9" s="22">
        <v>0</v>
      </c>
      <c r="I9" s="13">
        <v>1383</v>
      </c>
      <c r="J9" s="13">
        <v>1383</v>
      </c>
      <c r="K9" s="13">
        <v>64</v>
      </c>
      <c r="L9" s="13">
        <v>25</v>
      </c>
      <c r="M9" s="13">
        <v>75</v>
      </c>
      <c r="N9" s="13">
        <v>50</v>
      </c>
      <c r="O9" s="13">
        <v>93</v>
      </c>
      <c r="P9" s="13">
        <v>100</v>
      </c>
      <c r="Q9" s="13">
        <v>100</v>
      </c>
      <c r="R9" s="13">
        <v>100</v>
      </c>
      <c r="S9" s="13">
        <v>100</v>
      </c>
      <c r="T9" s="13">
        <v>100</v>
      </c>
      <c r="U9" s="13">
        <v>100</v>
      </c>
      <c r="V9" s="32">
        <f t="shared" si="0"/>
        <v>907</v>
      </c>
      <c r="W9" s="13">
        <f t="shared" si="1"/>
        <v>843</v>
      </c>
      <c r="X9" s="13">
        <f t="shared" si="2"/>
        <v>476</v>
      </c>
    </row>
    <row r="10" spans="1:24" ht="41.4" x14ac:dyDescent="0.3">
      <c r="A10" s="2" t="s">
        <v>1</v>
      </c>
      <c r="B10" s="5" t="s">
        <v>5</v>
      </c>
      <c r="C10" s="7" t="s">
        <v>12</v>
      </c>
      <c r="D10" s="10" t="s">
        <v>20</v>
      </c>
      <c r="E10" s="13" t="s">
        <v>28</v>
      </c>
      <c r="F10" s="13" t="s">
        <v>150</v>
      </c>
      <c r="G10" s="19" t="s">
        <v>176</v>
      </c>
      <c r="H10" s="22">
        <v>0</v>
      </c>
      <c r="I10" s="13">
        <v>90</v>
      </c>
      <c r="J10" s="13">
        <v>90</v>
      </c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33"/>
      <c r="W10" s="24"/>
      <c r="X10" s="28"/>
    </row>
    <row r="11" spans="1:24" ht="41.4" x14ac:dyDescent="0.3">
      <c r="A11" s="2" t="s">
        <v>1</v>
      </c>
      <c r="B11" s="5" t="s">
        <v>5</v>
      </c>
      <c r="C11" s="7" t="s">
        <v>13</v>
      </c>
      <c r="D11" s="10" t="s">
        <v>20</v>
      </c>
      <c r="E11" s="13" t="s">
        <v>29</v>
      </c>
      <c r="F11" s="13" t="s">
        <v>150</v>
      </c>
      <c r="G11" s="19" t="s">
        <v>177</v>
      </c>
      <c r="H11" s="22">
        <v>0</v>
      </c>
      <c r="I11" s="13">
        <v>38</v>
      </c>
      <c r="J11" s="13">
        <v>38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33"/>
      <c r="W11" s="24"/>
      <c r="X11" s="28"/>
    </row>
    <row r="12" spans="1:24" ht="55.2" x14ac:dyDescent="0.3">
      <c r="A12" s="2" t="s">
        <v>1</v>
      </c>
      <c r="B12" s="5" t="s">
        <v>5</v>
      </c>
      <c r="C12" s="7" t="s">
        <v>12</v>
      </c>
      <c r="D12" s="10" t="s">
        <v>20</v>
      </c>
      <c r="E12" s="13" t="s">
        <v>30</v>
      </c>
      <c r="F12" s="13" t="s">
        <v>151</v>
      </c>
      <c r="G12" s="19" t="s">
        <v>178</v>
      </c>
      <c r="H12" s="22">
        <v>0</v>
      </c>
      <c r="I12" s="13">
        <f>245-117</f>
        <v>128</v>
      </c>
      <c r="J12" s="13">
        <f>245-117</f>
        <v>128</v>
      </c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33"/>
      <c r="W12" s="24"/>
      <c r="X12" s="28"/>
    </row>
    <row r="13" spans="1:24" ht="55.2" x14ac:dyDescent="0.3">
      <c r="A13" s="2" t="s">
        <v>1</v>
      </c>
      <c r="B13" s="5" t="s">
        <v>5</v>
      </c>
      <c r="C13" s="7" t="s">
        <v>14</v>
      </c>
      <c r="D13" s="10" t="s">
        <v>20</v>
      </c>
      <c r="E13" s="13" t="s">
        <v>31</v>
      </c>
      <c r="F13" s="13" t="s">
        <v>151</v>
      </c>
      <c r="G13" s="19" t="s">
        <v>179</v>
      </c>
      <c r="H13" s="22">
        <v>0</v>
      </c>
      <c r="I13" s="13">
        <f>105-50</f>
        <v>55</v>
      </c>
      <c r="J13" s="13">
        <f>105-50</f>
        <v>55</v>
      </c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33"/>
      <c r="W13" s="24"/>
      <c r="X13" s="28"/>
    </row>
    <row r="14" spans="1:24" ht="55.2" x14ac:dyDescent="0.3">
      <c r="A14" s="2" t="s">
        <v>1</v>
      </c>
      <c r="B14" s="5" t="s">
        <v>5</v>
      </c>
      <c r="C14" s="7" t="s">
        <v>12</v>
      </c>
      <c r="D14" s="10" t="s">
        <v>20</v>
      </c>
      <c r="E14" s="13" t="s">
        <v>32</v>
      </c>
      <c r="F14" s="13" t="s">
        <v>151</v>
      </c>
      <c r="G14" s="19" t="s">
        <v>180</v>
      </c>
      <c r="H14" s="22">
        <v>48</v>
      </c>
      <c r="I14" s="13">
        <v>116</v>
      </c>
      <c r="J14" s="13">
        <v>16</v>
      </c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33"/>
      <c r="W14" s="24"/>
      <c r="X14" s="28"/>
    </row>
    <row r="15" spans="1:24" ht="55.2" x14ac:dyDescent="0.3">
      <c r="A15" s="2" t="s">
        <v>1</v>
      </c>
      <c r="B15" s="5" t="s">
        <v>5</v>
      </c>
      <c r="C15" s="7" t="s">
        <v>13</v>
      </c>
      <c r="D15" s="10" t="s">
        <v>20</v>
      </c>
      <c r="E15" s="13" t="s">
        <v>33</v>
      </c>
      <c r="F15" s="13" t="s">
        <v>151</v>
      </c>
      <c r="G15" s="19" t="s">
        <v>181</v>
      </c>
      <c r="H15" s="22">
        <v>28</v>
      </c>
      <c r="I15" s="13">
        <v>50</v>
      </c>
      <c r="J15" s="13">
        <v>0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33"/>
      <c r="W15" s="24"/>
      <c r="X15" s="28"/>
    </row>
    <row r="16" spans="1:24" ht="41.4" x14ac:dyDescent="0.3">
      <c r="A16" s="2" t="s">
        <v>1</v>
      </c>
      <c r="B16" s="5" t="s">
        <v>5</v>
      </c>
      <c r="C16" s="7" t="s">
        <v>12</v>
      </c>
      <c r="D16" s="10" t="s">
        <v>20</v>
      </c>
      <c r="E16" s="13" t="s">
        <v>34</v>
      </c>
      <c r="F16" s="13" t="s">
        <v>151</v>
      </c>
      <c r="G16" s="19" t="s">
        <v>182</v>
      </c>
      <c r="H16" s="22">
        <v>0</v>
      </c>
      <c r="I16" s="13">
        <v>34</v>
      </c>
      <c r="J16" s="13">
        <v>34</v>
      </c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33"/>
      <c r="W16" s="24"/>
      <c r="X16" s="28"/>
    </row>
    <row r="17" spans="1:24" ht="41.4" x14ac:dyDescent="0.3">
      <c r="A17" s="2" t="s">
        <v>1</v>
      </c>
      <c r="B17" s="5" t="s">
        <v>5</v>
      </c>
      <c r="C17" s="7" t="s">
        <v>13</v>
      </c>
      <c r="D17" s="10" t="s">
        <v>20</v>
      </c>
      <c r="E17" s="13" t="s">
        <v>35</v>
      </c>
      <c r="F17" s="13" t="s">
        <v>151</v>
      </c>
      <c r="G17" s="19" t="s">
        <v>183</v>
      </c>
      <c r="H17" s="22">
        <v>0</v>
      </c>
      <c r="I17" s="13">
        <v>14</v>
      </c>
      <c r="J17" s="13">
        <v>14</v>
      </c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33"/>
      <c r="W17" s="24"/>
      <c r="X17" s="28"/>
    </row>
    <row r="18" spans="1:24" ht="27.6" x14ac:dyDescent="0.3">
      <c r="A18" s="2" t="s">
        <v>1</v>
      </c>
      <c r="B18" s="5" t="s">
        <v>5</v>
      </c>
      <c r="C18" s="7" t="s">
        <v>15</v>
      </c>
      <c r="D18" s="10" t="s">
        <v>20</v>
      </c>
      <c r="E18" s="13" t="s">
        <v>36</v>
      </c>
      <c r="F18" s="13" t="s">
        <v>151</v>
      </c>
      <c r="G18" s="19" t="s">
        <v>184</v>
      </c>
      <c r="H18" s="22">
        <v>42</v>
      </c>
      <c r="I18" s="13">
        <v>196</v>
      </c>
      <c r="J18" s="13">
        <v>154</v>
      </c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33"/>
      <c r="W18" s="24"/>
      <c r="X18" s="28"/>
    </row>
    <row r="19" spans="1:24" ht="27.6" x14ac:dyDescent="0.3">
      <c r="A19" s="2" t="s">
        <v>1</v>
      </c>
      <c r="B19" s="5" t="s">
        <v>5</v>
      </c>
      <c r="C19" s="7" t="s">
        <v>13</v>
      </c>
      <c r="D19" s="10" t="s">
        <v>20</v>
      </c>
      <c r="E19" s="13" t="s">
        <v>37</v>
      </c>
      <c r="F19" s="13" t="s">
        <v>151</v>
      </c>
      <c r="G19" s="19" t="s">
        <v>184</v>
      </c>
      <c r="H19" s="22">
        <v>5</v>
      </c>
      <c r="I19" s="13">
        <v>84</v>
      </c>
      <c r="J19" s="13">
        <v>79</v>
      </c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33"/>
      <c r="W19" s="24"/>
      <c r="X19" s="28"/>
    </row>
    <row r="20" spans="1:24" ht="27.6" x14ac:dyDescent="0.3">
      <c r="A20" s="2" t="s">
        <v>1</v>
      </c>
      <c r="B20" s="5" t="s">
        <v>5</v>
      </c>
      <c r="C20" s="7" t="s">
        <v>15</v>
      </c>
      <c r="D20" s="10" t="s">
        <v>20</v>
      </c>
      <c r="E20" s="13" t="s">
        <v>38</v>
      </c>
      <c r="F20" s="13" t="s">
        <v>150</v>
      </c>
      <c r="G20" s="19" t="s">
        <v>185</v>
      </c>
      <c r="H20" s="22">
        <v>0</v>
      </c>
      <c r="I20" s="13">
        <v>215</v>
      </c>
      <c r="J20" s="13">
        <v>215</v>
      </c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33"/>
      <c r="W20" s="24"/>
      <c r="X20" s="28"/>
    </row>
    <row r="21" spans="1:24" ht="27.6" x14ac:dyDescent="0.3">
      <c r="A21" s="2" t="s">
        <v>1</v>
      </c>
      <c r="B21" s="5" t="s">
        <v>5</v>
      </c>
      <c r="C21" s="7" t="s">
        <v>13</v>
      </c>
      <c r="D21" s="10" t="s">
        <v>20</v>
      </c>
      <c r="E21" s="13" t="s">
        <v>39</v>
      </c>
      <c r="F21" s="13" t="s">
        <v>150</v>
      </c>
      <c r="G21" s="19" t="s">
        <v>185</v>
      </c>
      <c r="H21" s="22">
        <v>0</v>
      </c>
      <c r="I21" s="13">
        <v>92</v>
      </c>
      <c r="J21" s="13">
        <v>92</v>
      </c>
      <c r="K21" s="24"/>
      <c r="L21" s="24"/>
      <c r="M21" s="31"/>
      <c r="N21" s="24"/>
      <c r="O21" s="24"/>
      <c r="P21" s="24"/>
      <c r="Q21" s="24"/>
      <c r="R21" s="24"/>
      <c r="S21" s="24"/>
      <c r="T21" s="24"/>
      <c r="U21" s="24"/>
      <c r="V21" s="33"/>
      <c r="W21" s="24"/>
      <c r="X21" s="28"/>
    </row>
    <row r="22" spans="1:24" ht="27.6" x14ac:dyDescent="0.3">
      <c r="A22" s="2" t="s">
        <v>1</v>
      </c>
      <c r="B22" s="5" t="s">
        <v>5</v>
      </c>
      <c r="C22" s="7" t="s">
        <v>15</v>
      </c>
      <c r="D22" s="10" t="s">
        <v>20</v>
      </c>
      <c r="E22" s="13" t="s">
        <v>40</v>
      </c>
      <c r="F22" s="13" t="s">
        <v>150</v>
      </c>
      <c r="G22" s="19" t="s">
        <v>186</v>
      </c>
      <c r="H22" s="22">
        <v>20</v>
      </c>
      <c r="I22" s="13">
        <v>148</v>
      </c>
      <c r="J22" s="13">
        <v>128</v>
      </c>
      <c r="K22" s="24"/>
      <c r="L22" s="24"/>
      <c r="M22" s="24"/>
      <c r="N22" s="31"/>
      <c r="O22" s="24"/>
      <c r="P22" s="24"/>
      <c r="Q22" s="24"/>
      <c r="R22" s="24"/>
      <c r="S22" s="24"/>
      <c r="T22" s="24"/>
      <c r="U22" s="24"/>
      <c r="V22" s="33"/>
      <c r="W22" s="24"/>
      <c r="X22" s="28"/>
    </row>
    <row r="23" spans="1:24" ht="27.6" x14ac:dyDescent="0.3">
      <c r="A23" s="2" t="s">
        <v>1</v>
      </c>
      <c r="B23" s="5" t="s">
        <v>5</v>
      </c>
      <c r="C23" s="7" t="s">
        <v>13</v>
      </c>
      <c r="D23" s="10" t="s">
        <v>20</v>
      </c>
      <c r="E23" s="13" t="s">
        <v>41</v>
      </c>
      <c r="F23" s="13" t="s">
        <v>150</v>
      </c>
      <c r="G23" s="19" t="s">
        <v>186</v>
      </c>
      <c r="H23" s="22">
        <v>9</v>
      </c>
      <c r="I23" s="13">
        <v>63</v>
      </c>
      <c r="J23" s="13">
        <v>54</v>
      </c>
      <c r="K23" s="24"/>
      <c r="L23" s="24"/>
      <c r="M23" s="29"/>
      <c r="N23" s="24"/>
      <c r="O23" s="24"/>
      <c r="P23" s="24"/>
      <c r="Q23" s="24"/>
      <c r="R23" s="24"/>
      <c r="S23" s="24"/>
      <c r="T23" s="24"/>
      <c r="U23" s="24"/>
      <c r="V23" s="33"/>
      <c r="W23" s="24"/>
      <c r="X23" s="28"/>
    </row>
    <row r="24" spans="1:24" ht="34.200000000000003" customHeight="1" x14ac:dyDescent="0.3">
      <c r="A24" s="2" t="s">
        <v>1</v>
      </c>
      <c r="B24" s="5" t="s">
        <v>6</v>
      </c>
      <c r="C24" s="7" t="s">
        <v>12</v>
      </c>
      <c r="D24" s="10" t="s">
        <v>19</v>
      </c>
      <c r="E24" s="13" t="s">
        <v>42</v>
      </c>
      <c r="F24" s="13" t="s">
        <v>150</v>
      </c>
      <c r="G24" s="19" t="s">
        <v>187</v>
      </c>
      <c r="H24" s="22">
        <v>0</v>
      </c>
      <c r="I24" s="13">
        <v>300</v>
      </c>
      <c r="J24" s="13">
        <v>300</v>
      </c>
      <c r="K24" s="25"/>
      <c r="L24" s="13"/>
      <c r="M24" s="13"/>
      <c r="N24" s="13"/>
      <c r="O24" s="13"/>
      <c r="P24" s="13">
        <v>10</v>
      </c>
      <c r="Q24" s="13">
        <v>20</v>
      </c>
      <c r="R24" s="13">
        <v>60</v>
      </c>
      <c r="S24" s="13">
        <v>75</v>
      </c>
      <c r="T24" s="13">
        <v>75</v>
      </c>
      <c r="U24" s="13">
        <v>60</v>
      </c>
      <c r="V24" s="32">
        <f>SUM(K24:U24)</f>
        <v>300</v>
      </c>
      <c r="W24" s="13">
        <f>SUM(L24:U24)</f>
        <v>300</v>
      </c>
      <c r="X24" s="13">
        <f t="shared" ref="X24:X31" si="3">J24-V24</f>
        <v>0</v>
      </c>
    </row>
    <row r="25" spans="1:24" ht="25.2" customHeight="1" x14ac:dyDescent="0.3">
      <c r="A25" s="2" t="s">
        <v>1</v>
      </c>
      <c r="B25" s="5" t="s">
        <v>6</v>
      </c>
      <c r="C25" s="7" t="s">
        <v>12</v>
      </c>
      <c r="D25" s="10" t="s">
        <v>19</v>
      </c>
      <c r="E25" s="13" t="s">
        <v>42</v>
      </c>
      <c r="F25" s="13" t="s">
        <v>150</v>
      </c>
      <c r="G25" s="19" t="s">
        <v>188</v>
      </c>
      <c r="H25" s="22">
        <v>0</v>
      </c>
      <c r="I25" s="13">
        <v>150</v>
      </c>
      <c r="J25" s="13">
        <v>150</v>
      </c>
      <c r="K25" s="13"/>
      <c r="L25" s="13"/>
      <c r="M25" s="13"/>
      <c r="N25" s="13"/>
      <c r="O25" s="13"/>
      <c r="P25" s="13">
        <v>10</v>
      </c>
      <c r="Q25" s="13">
        <v>10</v>
      </c>
      <c r="R25" s="13">
        <v>30</v>
      </c>
      <c r="S25" s="13">
        <v>35</v>
      </c>
      <c r="T25" s="13">
        <v>35</v>
      </c>
      <c r="U25" s="13">
        <v>30</v>
      </c>
      <c r="V25" s="32">
        <f>SUM(K25:U25)</f>
        <v>150</v>
      </c>
      <c r="W25" s="13">
        <f>SUM(L25:U25)</f>
        <v>150</v>
      </c>
      <c r="X25" s="13">
        <f t="shared" si="3"/>
        <v>0</v>
      </c>
    </row>
    <row r="26" spans="1:24" ht="36" customHeight="1" x14ac:dyDescent="0.3">
      <c r="A26" s="2"/>
      <c r="B26" s="5" t="s">
        <v>6</v>
      </c>
      <c r="C26" s="7" t="s">
        <v>12</v>
      </c>
      <c r="D26" s="10" t="s">
        <v>19</v>
      </c>
      <c r="E26" s="13"/>
      <c r="F26" s="13" t="s">
        <v>150</v>
      </c>
      <c r="G26" s="19" t="s">
        <v>189</v>
      </c>
      <c r="H26" s="22">
        <v>0</v>
      </c>
      <c r="I26" s="13">
        <v>70</v>
      </c>
      <c r="J26" s="13">
        <v>70</v>
      </c>
      <c r="K26" s="13"/>
      <c r="L26" s="13"/>
      <c r="M26" s="13"/>
      <c r="N26" s="13"/>
      <c r="O26" s="13"/>
      <c r="P26" s="13">
        <v>25</v>
      </c>
      <c r="Q26" s="13">
        <v>45</v>
      </c>
      <c r="R26" s="13"/>
      <c r="S26" s="13"/>
      <c r="T26" s="13"/>
      <c r="U26" s="13"/>
      <c r="V26" s="32">
        <v>70</v>
      </c>
      <c r="W26" s="13">
        <f>SUM(L26:U26)</f>
        <v>70</v>
      </c>
      <c r="X26" s="13">
        <f t="shared" si="3"/>
        <v>0</v>
      </c>
    </row>
    <row r="27" spans="1:24" ht="27.6" x14ac:dyDescent="0.3">
      <c r="A27" s="2" t="s">
        <v>1</v>
      </c>
      <c r="B27" s="5" t="s">
        <v>6</v>
      </c>
      <c r="C27" s="7" t="s">
        <v>12</v>
      </c>
      <c r="D27" s="10" t="s">
        <v>20</v>
      </c>
      <c r="E27" s="13" t="s">
        <v>43</v>
      </c>
      <c r="F27" s="13" t="s">
        <v>150</v>
      </c>
      <c r="G27" s="19" t="s">
        <v>190</v>
      </c>
      <c r="H27" s="22">
        <v>0</v>
      </c>
      <c r="I27" s="13">
        <v>378</v>
      </c>
      <c r="J27" s="13">
        <v>378</v>
      </c>
      <c r="K27" s="13"/>
      <c r="L27" s="13"/>
      <c r="M27" s="24"/>
      <c r="N27" s="13">
        <v>60</v>
      </c>
      <c r="O27" s="13">
        <v>60</v>
      </c>
      <c r="P27" s="13">
        <v>60</v>
      </c>
      <c r="Q27" s="13">
        <v>90</v>
      </c>
      <c r="R27" s="13">
        <v>90</v>
      </c>
      <c r="S27" s="13">
        <v>18</v>
      </c>
      <c r="T27" s="13"/>
      <c r="U27" s="13"/>
      <c r="V27" s="32">
        <f>SUM(K27:U27)</f>
        <v>378</v>
      </c>
      <c r="W27" s="13">
        <v>378</v>
      </c>
      <c r="X27" s="13">
        <f t="shared" si="3"/>
        <v>0</v>
      </c>
    </row>
    <row r="28" spans="1:24" ht="49.2" customHeight="1" x14ac:dyDescent="0.3">
      <c r="A28" s="2" t="s">
        <v>1</v>
      </c>
      <c r="B28" s="5" t="s">
        <v>6</v>
      </c>
      <c r="C28" s="7" t="s">
        <v>13</v>
      </c>
      <c r="D28" s="10" t="s">
        <v>20</v>
      </c>
      <c r="E28" s="13" t="s">
        <v>44</v>
      </c>
      <c r="F28" s="13" t="s">
        <v>150</v>
      </c>
      <c r="G28" s="19" t="s">
        <v>191</v>
      </c>
      <c r="H28" s="22">
        <v>0</v>
      </c>
      <c r="I28" s="13">
        <v>162</v>
      </c>
      <c r="J28" s="13">
        <v>162</v>
      </c>
      <c r="K28" s="13"/>
      <c r="L28" s="13"/>
      <c r="M28" s="24"/>
      <c r="N28" s="13">
        <v>50</v>
      </c>
      <c r="O28" s="13">
        <v>50</v>
      </c>
      <c r="P28" s="13">
        <v>50</v>
      </c>
      <c r="Q28" s="13">
        <v>12</v>
      </c>
      <c r="R28" s="13"/>
      <c r="S28" s="13"/>
      <c r="T28" s="13"/>
      <c r="U28" s="13"/>
      <c r="V28" s="32">
        <f>SUM(K28:U28)</f>
        <v>162</v>
      </c>
      <c r="W28" s="13">
        <v>162</v>
      </c>
      <c r="X28" s="13">
        <f t="shared" si="3"/>
        <v>0</v>
      </c>
    </row>
    <row r="29" spans="1:24" ht="49.2" customHeight="1" x14ac:dyDescent="0.3">
      <c r="A29" s="2" t="s">
        <v>1</v>
      </c>
      <c r="B29" s="5" t="s">
        <v>6</v>
      </c>
      <c r="C29" s="7" t="s">
        <v>12</v>
      </c>
      <c r="D29" s="10" t="s">
        <v>20</v>
      </c>
      <c r="E29" s="13" t="s">
        <v>45</v>
      </c>
      <c r="F29" s="13" t="s">
        <v>150</v>
      </c>
      <c r="G29" s="19" t="s">
        <v>192</v>
      </c>
      <c r="H29" s="22">
        <v>0</v>
      </c>
      <c r="I29" s="13">
        <v>317</v>
      </c>
      <c r="J29" s="13">
        <v>40</v>
      </c>
      <c r="K29" s="13"/>
      <c r="L29" s="24"/>
      <c r="M29" s="13"/>
      <c r="N29" s="13"/>
      <c r="O29" s="13">
        <v>40</v>
      </c>
      <c r="P29" s="13"/>
      <c r="Q29" s="13"/>
      <c r="R29" s="13"/>
      <c r="S29" s="13"/>
      <c r="T29" s="13"/>
      <c r="U29" s="13"/>
      <c r="V29" s="32">
        <f>SUM(K29:U29)</f>
        <v>40</v>
      </c>
      <c r="W29" s="13">
        <f t="shared" ref="W29:W50" si="4">SUM(L29:U29)</f>
        <v>40</v>
      </c>
      <c r="X29" s="13">
        <f t="shared" si="3"/>
        <v>0</v>
      </c>
    </row>
    <row r="30" spans="1:24" ht="27.6" x14ac:dyDescent="0.3">
      <c r="A30" s="2" t="s">
        <v>1</v>
      </c>
      <c r="B30" s="5" t="s">
        <v>6</v>
      </c>
      <c r="C30" s="7" t="s">
        <v>12</v>
      </c>
      <c r="D30" s="10" t="s">
        <v>20</v>
      </c>
      <c r="E30" s="13" t="s">
        <v>46</v>
      </c>
      <c r="F30" s="13" t="s">
        <v>150</v>
      </c>
      <c r="G30" s="19" t="s">
        <v>193</v>
      </c>
      <c r="H30" s="22">
        <v>42</v>
      </c>
      <c r="I30" s="13">
        <v>143</v>
      </c>
      <c r="J30" s="13">
        <v>0</v>
      </c>
      <c r="K30" s="24" t="s">
        <v>291</v>
      </c>
      <c r="L30" s="24" t="s">
        <v>291</v>
      </c>
      <c r="M30" s="24" t="s">
        <v>291</v>
      </c>
      <c r="N30" s="24" t="s">
        <v>291</v>
      </c>
      <c r="O30" s="13"/>
      <c r="P30" s="13"/>
      <c r="Q30" s="13"/>
      <c r="R30" s="13"/>
      <c r="S30" s="13"/>
      <c r="T30" s="13"/>
      <c r="U30" s="13"/>
      <c r="V30" s="33">
        <v>0</v>
      </c>
      <c r="W30" s="13">
        <f t="shared" si="4"/>
        <v>0</v>
      </c>
      <c r="X30" s="13">
        <f t="shared" si="3"/>
        <v>0</v>
      </c>
    </row>
    <row r="31" spans="1:24" ht="27.6" x14ac:dyDescent="0.3">
      <c r="A31" s="2" t="s">
        <v>1</v>
      </c>
      <c r="B31" s="5" t="s">
        <v>6</v>
      </c>
      <c r="C31" s="7" t="s">
        <v>13</v>
      </c>
      <c r="D31" s="10" t="s">
        <v>20</v>
      </c>
      <c r="E31" s="13" t="s">
        <v>47</v>
      </c>
      <c r="F31" s="13" t="s">
        <v>150</v>
      </c>
      <c r="G31" s="19" t="s">
        <v>194</v>
      </c>
      <c r="H31" s="22">
        <v>8</v>
      </c>
      <c r="I31" s="13">
        <v>26</v>
      </c>
      <c r="J31" s="13">
        <v>0</v>
      </c>
      <c r="K31" s="24" t="s">
        <v>291</v>
      </c>
      <c r="L31" s="24" t="s">
        <v>291</v>
      </c>
      <c r="M31" s="24" t="s">
        <v>291</v>
      </c>
      <c r="N31" s="24" t="s">
        <v>291</v>
      </c>
      <c r="O31" s="13"/>
      <c r="P31" s="13"/>
      <c r="Q31" s="13"/>
      <c r="R31" s="13"/>
      <c r="S31" s="13"/>
      <c r="T31" s="13"/>
      <c r="U31" s="13"/>
      <c r="V31" s="33">
        <v>0</v>
      </c>
      <c r="W31" s="13">
        <f t="shared" si="4"/>
        <v>0</v>
      </c>
      <c r="X31" s="13">
        <f t="shared" si="3"/>
        <v>0</v>
      </c>
    </row>
    <row r="32" spans="1:24" ht="27.6" x14ac:dyDescent="0.3">
      <c r="A32" s="2" t="s">
        <v>1</v>
      </c>
      <c r="B32" s="5" t="s">
        <v>6</v>
      </c>
      <c r="C32" s="7" t="s">
        <v>15</v>
      </c>
      <c r="D32" s="10" t="s">
        <v>20</v>
      </c>
      <c r="E32" s="13" t="s">
        <v>48</v>
      </c>
      <c r="F32" s="13" t="s">
        <v>150</v>
      </c>
      <c r="G32" s="19" t="s">
        <v>195</v>
      </c>
      <c r="H32" s="22">
        <v>24</v>
      </c>
      <c r="I32" s="13">
        <v>74</v>
      </c>
      <c r="J32" s="13">
        <v>50</v>
      </c>
      <c r="K32" s="13">
        <v>21</v>
      </c>
      <c r="L32" s="13">
        <v>29</v>
      </c>
      <c r="M32" s="24" t="s">
        <v>291</v>
      </c>
      <c r="N32" s="13"/>
      <c r="O32" s="13"/>
      <c r="P32" s="13"/>
      <c r="Q32" s="13"/>
      <c r="R32" s="13"/>
      <c r="S32" s="13"/>
      <c r="T32" s="13"/>
      <c r="U32" s="13"/>
      <c r="V32" s="32">
        <f t="shared" ref="V32:V58" si="5">SUM(K32:U32)</f>
        <v>50</v>
      </c>
      <c r="W32" s="13">
        <f t="shared" si="4"/>
        <v>29</v>
      </c>
      <c r="X32" s="13">
        <v>0</v>
      </c>
    </row>
    <row r="33" spans="1:24" ht="27.6" x14ac:dyDescent="0.3">
      <c r="A33" s="2" t="s">
        <v>1</v>
      </c>
      <c r="B33" s="5" t="s">
        <v>6</v>
      </c>
      <c r="C33" s="7" t="s">
        <v>15</v>
      </c>
      <c r="D33" s="10" t="s">
        <v>20</v>
      </c>
      <c r="E33" s="13" t="s">
        <v>49</v>
      </c>
      <c r="F33" s="13" t="s">
        <v>150</v>
      </c>
      <c r="G33" s="19" t="s">
        <v>196</v>
      </c>
      <c r="H33" s="22">
        <v>0</v>
      </c>
      <c r="I33" s="13">
        <v>33</v>
      </c>
      <c r="J33" s="13">
        <v>14</v>
      </c>
      <c r="K33" s="13">
        <v>21</v>
      </c>
      <c r="L33" s="13">
        <v>12</v>
      </c>
      <c r="M33" s="24" t="s">
        <v>291</v>
      </c>
      <c r="N33" s="13"/>
      <c r="O33" s="13"/>
      <c r="P33" s="13"/>
      <c r="Q33" s="13"/>
      <c r="R33" s="13"/>
      <c r="S33" s="13"/>
      <c r="T33" s="13"/>
      <c r="U33" s="13"/>
      <c r="V33" s="32">
        <f t="shared" si="5"/>
        <v>33</v>
      </c>
      <c r="W33" s="13">
        <f t="shared" si="4"/>
        <v>12</v>
      </c>
      <c r="X33" s="13"/>
    </row>
    <row r="34" spans="1:24" ht="27.6" x14ac:dyDescent="0.3">
      <c r="A34" s="2" t="s">
        <v>1</v>
      </c>
      <c r="B34" s="5" t="s">
        <v>6</v>
      </c>
      <c r="C34" s="7" t="s">
        <v>13</v>
      </c>
      <c r="D34" s="10" t="s">
        <v>20</v>
      </c>
      <c r="E34" s="13" t="s">
        <v>50</v>
      </c>
      <c r="F34" s="13" t="s">
        <v>150</v>
      </c>
      <c r="G34" s="19" t="s">
        <v>196</v>
      </c>
      <c r="H34" s="22">
        <v>0</v>
      </c>
      <c r="I34" s="13">
        <v>39</v>
      </c>
      <c r="J34" s="13">
        <v>39</v>
      </c>
      <c r="K34" s="13">
        <v>13</v>
      </c>
      <c r="L34" s="13">
        <v>26</v>
      </c>
      <c r="M34" s="13"/>
      <c r="N34" s="13"/>
      <c r="O34" s="13"/>
      <c r="P34" s="13"/>
      <c r="Q34" s="13"/>
      <c r="R34" s="13"/>
      <c r="S34" s="13"/>
      <c r="T34" s="13"/>
      <c r="U34" s="13"/>
      <c r="V34" s="32">
        <f t="shared" si="5"/>
        <v>39</v>
      </c>
      <c r="W34" s="13">
        <f t="shared" si="4"/>
        <v>26</v>
      </c>
      <c r="X34" s="13">
        <v>0</v>
      </c>
    </row>
    <row r="35" spans="1:24" ht="27.6" x14ac:dyDescent="0.3">
      <c r="A35" s="2" t="s">
        <v>1</v>
      </c>
      <c r="B35" s="5" t="s">
        <v>6</v>
      </c>
      <c r="C35" s="7" t="s">
        <v>15</v>
      </c>
      <c r="D35" s="10" t="s">
        <v>20</v>
      </c>
      <c r="E35" s="13" t="s">
        <v>51</v>
      </c>
      <c r="F35" s="13" t="s">
        <v>150</v>
      </c>
      <c r="G35" s="19" t="s">
        <v>197</v>
      </c>
      <c r="H35" s="22">
        <v>48</v>
      </c>
      <c r="I35" s="13">
        <v>72</v>
      </c>
      <c r="J35" s="13">
        <v>24</v>
      </c>
      <c r="K35" s="24" t="s">
        <v>291</v>
      </c>
      <c r="L35" s="13"/>
      <c r="M35" s="32">
        <v>24</v>
      </c>
      <c r="N35" s="24" t="s">
        <v>291</v>
      </c>
      <c r="O35" s="13"/>
      <c r="P35" s="13"/>
      <c r="Q35" s="13"/>
      <c r="R35" s="13"/>
      <c r="S35" s="13"/>
      <c r="T35" s="13"/>
      <c r="U35" s="13"/>
      <c r="V35" s="32">
        <f t="shared" si="5"/>
        <v>24</v>
      </c>
      <c r="W35" s="13">
        <f t="shared" si="4"/>
        <v>24</v>
      </c>
      <c r="X35" s="13">
        <v>0</v>
      </c>
    </row>
    <row r="36" spans="1:24" ht="27.6" x14ac:dyDescent="0.3">
      <c r="A36" s="2" t="s">
        <v>1</v>
      </c>
      <c r="B36" s="5" t="s">
        <v>6</v>
      </c>
      <c r="C36" s="7" t="s">
        <v>13</v>
      </c>
      <c r="D36" s="10" t="s">
        <v>20</v>
      </c>
      <c r="E36" s="13" t="s">
        <v>52</v>
      </c>
      <c r="F36" s="13" t="s">
        <v>150</v>
      </c>
      <c r="G36" s="19" t="s">
        <v>197</v>
      </c>
      <c r="H36" s="22">
        <v>13</v>
      </c>
      <c r="I36" s="13">
        <v>23</v>
      </c>
      <c r="J36" s="13">
        <v>10</v>
      </c>
      <c r="K36" s="24" t="s">
        <v>291</v>
      </c>
      <c r="L36" s="13"/>
      <c r="M36" s="28">
        <v>10</v>
      </c>
      <c r="N36" s="24" t="s">
        <v>291</v>
      </c>
      <c r="O36" s="13"/>
      <c r="P36" s="13"/>
      <c r="Q36" s="13"/>
      <c r="R36" s="13"/>
      <c r="S36" s="13"/>
      <c r="T36" s="13"/>
      <c r="U36" s="13"/>
      <c r="V36" s="32">
        <f t="shared" si="5"/>
        <v>10</v>
      </c>
      <c r="W36" s="13">
        <f t="shared" si="4"/>
        <v>10</v>
      </c>
      <c r="X36" s="13">
        <v>0</v>
      </c>
    </row>
    <row r="37" spans="1:24" ht="30" customHeight="1" x14ac:dyDescent="0.3">
      <c r="A37" s="2" t="s">
        <v>1</v>
      </c>
      <c r="B37" s="5" t="s">
        <v>7</v>
      </c>
      <c r="C37" s="7" t="s">
        <v>12</v>
      </c>
      <c r="D37" s="10" t="s">
        <v>19</v>
      </c>
      <c r="E37" s="13" t="s">
        <v>53</v>
      </c>
      <c r="F37" s="13" t="s">
        <v>150</v>
      </c>
      <c r="G37" s="19" t="s">
        <v>198</v>
      </c>
      <c r="H37" s="22">
        <v>0</v>
      </c>
      <c r="I37" s="13">
        <v>455</v>
      </c>
      <c r="J37" s="13">
        <v>455</v>
      </c>
      <c r="K37" s="13" t="s">
        <v>291</v>
      </c>
      <c r="L37" s="24" t="s">
        <v>291</v>
      </c>
      <c r="M37" s="13">
        <v>10</v>
      </c>
      <c r="N37" s="13">
        <v>60</v>
      </c>
      <c r="O37" s="13">
        <v>70</v>
      </c>
      <c r="P37" s="13">
        <v>80</v>
      </c>
      <c r="Q37" s="13">
        <v>90</v>
      </c>
      <c r="R37" s="13">
        <v>80</v>
      </c>
      <c r="S37" s="13">
        <v>65</v>
      </c>
      <c r="T37" s="13"/>
      <c r="U37" s="13"/>
      <c r="V37" s="32">
        <f t="shared" si="5"/>
        <v>455</v>
      </c>
      <c r="W37" s="13">
        <f t="shared" si="4"/>
        <v>455</v>
      </c>
      <c r="X37" s="13">
        <f t="shared" ref="X37:X50" si="6">J37-V37</f>
        <v>0</v>
      </c>
    </row>
    <row r="38" spans="1:24" ht="39" customHeight="1" x14ac:dyDescent="0.3">
      <c r="A38" s="2" t="s">
        <v>1</v>
      </c>
      <c r="B38" s="5" t="s">
        <v>7</v>
      </c>
      <c r="C38" s="7" t="s">
        <v>13</v>
      </c>
      <c r="D38" s="10" t="s">
        <v>19</v>
      </c>
      <c r="E38" s="13" t="s">
        <v>54</v>
      </c>
      <c r="F38" s="13" t="s">
        <v>150</v>
      </c>
      <c r="G38" s="19" t="s">
        <v>199</v>
      </c>
      <c r="H38" s="22">
        <v>0</v>
      </c>
      <c r="I38" s="13">
        <v>195</v>
      </c>
      <c r="J38" s="13">
        <v>195</v>
      </c>
      <c r="K38" s="13"/>
      <c r="L38" s="29"/>
      <c r="M38" s="13">
        <v>20</v>
      </c>
      <c r="N38" s="13">
        <v>30</v>
      </c>
      <c r="O38" s="13">
        <v>40</v>
      </c>
      <c r="P38" s="13">
        <v>40</v>
      </c>
      <c r="Q38" s="13">
        <v>30</v>
      </c>
      <c r="R38" s="13">
        <v>25</v>
      </c>
      <c r="S38" s="13">
        <v>10</v>
      </c>
      <c r="T38" s="13"/>
      <c r="U38" s="13"/>
      <c r="V38" s="32">
        <f t="shared" si="5"/>
        <v>195</v>
      </c>
      <c r="W38" s="13">
        <f t="shared" si="4"/>
        <v>195</v>
      </c>
      <c r="X38" s="13">
        <f t="shared" si="6"/>
        <v>0</v>
      </c>
    </row>
    <row r="39" spans="1:24" ht="27.6" x14ac:dyDescent="0.3">
      <c r="A39" s="2" t="s">
        <v>1</v>
      </c>
      <c r="B39" s="5" t="s">
        <v>8</v>
      </c>
      <c r="C39" s="7" t="s">
        <v>12</v>
      </c>
      <c r="D39" s="10" t="s">
        <v>20</v>
      </c>
      <c r="E39" s="13" t="s">
        <v>55</v>
      </c>
      <c r="F39" s="13" t="s">
        <v>152</v>
      </c>
      <c r="G39" s="19" t="s">
        <v>200</v>
      </c>
      <c r="H39" s="22">
        <v>0</v>
      </c>
      <c r="I39" s="13">
        <v>131</v>
      </c>
      <c r="J39" s="13">
        <v>131</v>
      </c>
      <c r="K39" s="13"/>
      <c r="L39" s="24" t="s">
        <v>291</v>
      </c>
      <c r="M39" s="13">
        <v>30</v>
      </c>
      <c r="N39" s="13">
        <v>45</v>
      </c>
      <c r="O39" s="13">
        <v>45</v>
      </c>
      <c r="P39" s="13">
        <v>11</v>
      </c>
      <c r="Q39" s="13"/>
      <c r="R39" s="13"/>
      <c r="S39" s="13"/>
      <c r="T39" s="13"/>
      <c r="U39" s="13"/>
      <c r="V39" s="32">
        <f t="shared" si="5"/>
        <v>131</v>
      </c>
      <c r="W39" s="13">
        <f t="shared" si="4"/>
        <v>131</v>
      </c>
      <c r="X39" s="13">
        <f t="shared" si="6"/>
        <v>0</v>
      </c>
    </row>
    <row r="40" spans="1:24" ht="27.6" x14ac:dyDescent="0.3">
      <c r="A40" s="2" t="s">
        <v>1</v>
      </c>
      <c r="B40" s="5" t="s">
        <v>8</v>
      </c>
      <c r="C40" s="7" t="s">
        <v>13</v>
      </c>
      <c r="D40" s="10" t="s">
        <v>20</v>
      </c>
      <c r="E40" s="13" t="s">
        <v>56</v>
      </c>
      <c r="F40" s="13" t="s">
        <v>152</v>
      </c>
      <c r="G40" s="19" t="s">
        <v>201</v>
      </c>
      <c r="H40" s="22">
        <v>0</v>
      </c>
      <c r="I40" s="13">
        <v>56</v>
      </c>
      <c r="J40" s="13">
        <v>56</v>
      </c>
      <c r="K40" s="13"/>
      <c r="L40" s="13"/>
      <c r="M40" s="13">
        <v>12</v>
      </c>
      <c r="N40" s="13">
        <v>24</v>
      </c>
      <c r="O40" s="13">
        <v>20</v>
      </c>
      <c r="P40" s="13"/>
      <c r="Q40" s="13"/>
      <c r="R40" s="13"/>
      <c r="S40" s="13"/>
      <c r="T40" s="13"/>
      <c r="U40" s="13"/>
      <c r="V40" s="32">
        <f t="shared" si="5"/>
        <v>56</v>
      </c>
      <c r="W40" s="13">
        <f t="shared" si="4"/>
        <v>56</v>
      </c>
      <c r="X40" s="13">
        <f t="shared" si="6"/>
        <v>0</v>
      </c>
    </row>
    <row r="41" spans="1:24" ht="27.6" x14ac:dyDescent="0.3">
      <c r="A41" s="2" t="s">
        <v>1</v>
      </c>
      <c r="B41" s="5" t="s">
        <v>8</v>
      </c>
      <c r="C41" s="7" t="s">
        <v>12</v>
      </c>
      <c r="D41" s="10" t="s">
        <v>20</v>
      </c>
      <c r="E41" s="13" t="s">
        <v>57</v>
      </c>
      <c r="F41" s="13" t="s">
        <v>152</v>
      </c>
      <c r="G41" s="19" t="s">
        <v>202</v>
      </c>
      <c r="H41" s="22">
        <v>42</v>
      </c>
      <c r="I41" s="13">
        <v>73</v>
      </c>
      <c r="J41" s="13">
        <v>31</v>
      </c>
      <c r="K41" s="13">
        <v>28</v>
      </c>
      <c r="L41" s="13">
        <v>3</v>
      </c>
      <c r="M41" s="13"/>
      <c r="N41" s="13"/>
      <c r="O41" s="13"/>
      <c r="P41" s="13"/>
      <c r="Q41" s="13"/>
      <c r="R41" s="13"/>
      <c r="S41" s="13"/>
      <c r="T41" s="13"/>
      <c r="U41" s="13"/>
      <c r="V41" s="32">
        <f t="shared" si="5"/>
        <v>31</v>
      </c>
      <c r="W41" s="13">
        <f t="shared" si="4"/>
        <v>3</v>
      </c>
      <c r="X41" s="13">
        <f t="shared" si="6"/>
        <v>0</v>
      </c>
    </row>
    <row r="42" spans="1:24" ht="27.6" x14ac:dyDescent="0.3">
      <c r="A42" s="2" t="s">
        <v>1</v>
      </c>
      <c r="B42" s="5" t="s">
        <v>8</v>
      </c>
      <c r="C42" s="7" t="s">
        <v>13</v>
      </c>
      <c r="D42" s="10" t="s">
        <v>20</v>
      </c>
      <c r="E42" s="13" t="s">
        <v>58</v>
      </c>
      <c r="F42" s="13" t="s">
        <v>152</v>
      </c>
      <c r="G42" s="19" t="s">
        <v>203</v>
      </c>
      <c r="H42" s="22">
        <v>0</v>
      </c>
      <c r="I42" s="13">
        <v>23</v>
      </c>
      <c r="J42" s="13">
        <v>23</v>
      </c>
      <c r="K42" s="13">
        <v>23</v>
      </c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32">
        <f t="shared" si="5"/>
        <v>23</v>
      </c>
      <c r="W42" s="13">
        <f t="shared" si="4"/>
        <v>0</v>
      </c>
      <c r="X42" s="13">
        <f t="shared" si="6"/>
        <v>0</v>
      </c>
    </row>
    <row r="43" spans="1:24" ht="27.6" x14ac:dyDescent="0.3">
      <c r="A43" s="2" t="s">
        <v>1</v>
      </c>
      <c r="B43" s="5" t="s">
        <v>8</v>
      </c>
      <c r="C43" s="7" t="s">
        <v>12</v>
      </c>
      <c r="D43" s="10" t="s">
        <v>20</v>
      </c>
      <c r="E43" s="13" t="s">
        <v>59</v>
      </c>
      <c r="F43" s="13" t="s">
        <v>152</v>
      </c>
      <c r="G43" s="19" t="s">
        <v>204</v>
      </c>
      <c r="H43" s="22">
        <v>15</v>
      </c>
      <c r="I43" s="13">
        <v>22</v>
      </c>
      <c r="J43" s="13">
        <v>0</v>
      </c>
      <c r="K43" s="13" t="s">
        <v>291</v>
      </c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32">
        <f t="shared" si="5"/>
        <v>0</v>
      </c>
      <c r="W43" s="13">
        <f t="shared" si="4"/>
        <v>0</v>
      </c>
      <c r="X43" s="13">
        <f t="shared" si="6"/>
        <v>0</v>
      </c>
    </row>
    <row r="44" spans="1:24" ht="27.6" x14ac:dyDescent="0.3">
      <c r="A44" s="2" t="s">
        <v>1</v>
      </c>
      <c r="B44" s="5" t="s">
        <v>8</v>
      </c>
      <c r="C44" s="7" t="s">
        <v>12</v>
      </c>
      <c r="D44" s="10" t="s">
        <v>20</v>
      </c>
      <c r="E44" s="13" t="s">
        <v>60</v>
      </c>
      <c r="F44" s="13" t="s">
        <v>153</v>
      </c>
      <c r="G44" s="19" t="s">
        <v>205</v>
      </c>
      <c r="H44" s="22">
        <v>0</v>
      </c>
      <c r="I44" s="13">
        <v>11</v>
      </c>
      <c r="J44" s="13">
        <v>2</v>
      </c>
      <c r="K44" s="13"/>
      <c r="L44" s="13">
        <v>2</v>
      </c>
      <c r="M44" s="13"/>
      <c r="N44" s="13"/>
      <c r="O44" s="13"/>
      <c r="P44" s="13"/>
      <c r="Q44" s="13"/>
      <c r="R44" s="13"/>
      <c r="S44" s="13"/>
      <c r="T44" s="13"/>
      <c r="U44" s="13"/>
      <c r="V44" s="32">
        <f t="shared" si="5"/>
        <v>2</v>
      </c>
      <c r="W44" s="13">
        <f t="shared" si="4"/>
        <v>2</v>
      </c>
      <c r="X44" s="13">
        <f t="shared" si="6"/>
        <v>0</v>
      </c>
    </row>
    <row r="45" spans="1:24" ht="27.6" x14ac:dyDescent="0.3">
      <c r="A45" s="2" t="s">
        <v>1</v>
      </c>
      <c r="B45" s="5" t="s">
        <v>8</v>
      </c>
      <c r="C45" s="7" t="s">
        <v>12</v>
      </c>
      <c r="D45" s="10" t="s">
        <v>20</v>
      </c>
      <c r="E45" s="13" t="s">
        <v>61</v>
      </c>
      <c r="F45" s="13" t="s">
        <v>153</v>
      </c>
      <c r="G45" s="19" t="s">
        <v>206</v>
      </c>
      <c r="H45" s="22">
        <v>58</v>
      </c>
      <c r="I45" s="13">
        <v>216</v>
      </c>
      <c r="J45" s="13">
        <v>158</v>
      </c>
      <c r="K45" s="13">
        <v>72</v>
      </c>
      <c r="L45" s="13">
        <v>43</v>
      </c>
      <c r="M45" s="13">
        <v>43</v>
      </c>
      <c r="N45" s="13"/>
      <c r="O45" s="13"/>
      <c r="P45" s="13"/>
      <c r="Q45" s="13"/>
      <c r="R45" s="13"/>
      <c r="S45" s="13"/>
      <c r="T45" s="13"/>
      <c r="U45" s="13"/>
      <c r="V45" s="32">
        <f t="shared" si="5"/>
        <v>158</v>
      </c>
      <c r="W45" s="13">
        <f t="shared" si="4"/>
        <v>86</v>
      </c>
      <c r="X45" s="13">
        <f t="shared" si="6"/>
        <v>0</v>
      </c>
    </row>
    <row r="46" spans="1:24" ht="27.6" x14ac:dyDescent="0.3">
      <c r="A46" s="2" t="s">
        <v>1</v>
      </c>
      <c r="B46" s="5" t="s">
        <v>8</v>
      </c>
      <c r="C46" s="7" t="s">
        <v>12</v>
      </c>
      <c r="D46" s="10" t="s">
        <v>20</v>
      </c>
      <c r="E46" s="13" t="s">
        <v>62</v>
      </c>
      <c r="F46" s="13" t="s">
        <v>153</v>
      </c>
      <c r="G46" s="19" t="s">
        <v>207</v>
      </c>
      <c r="H46" s="22">
        <v>1</v>
      </c>
      <c r="I46" s="13">
        <v>54</v>
      </c>
      <c r="J46" s="13">
        <v>8</v>
      </c>
      <c r="K46" s="13">
        <v>8</v>
      </c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32">
        <f t="shared" si="5"/>
        <v>8</v>
      </c>
      <c r="W46" s="13">
        <f t="shared" si="4"/>
        <v>0</v>
      </c>
      <c r="X46" s="13">
        <f t="shared" si="6"/>
        <v>0</v>
      </c>
    </row>
    <row r="47" spans="1:24" ht="42" customHeight="1" x14ac:dyDescent="0.3">
      <c r="A47" s="2" t="s">
        <v>1</v>
      </c>
      <c r="B47" s="5" t="s">
        <v>8</v>
      </c>
      <c r="C47" s="7" t="s">
        <v>16</v>
      </c>
      <c r="D47" s="10" t="s">
        <v>19</v>
      </c>
      <c r="E47" s="13" t="s">
        <v>63</v>
      </c>
      <c r="F47" s="13" t="s">
        <v>152</v>
      </c>
      <c r="G47" s="19" t="s">
        <v>208</v>
      </c>
      <c r="H47" s="22">
        <v>0</v>
      </c>
      <c r="I47" s="13">
        <v>100</v>
      </c>
      <c r="J47" s="13">
        <v>100</v>
      </c>
      <c r="K47" s="13"/>
      <c r="L47" s="13"/>
      <c r="M47" s="13"/>
      <c r="N47" s="13"/>
      <c r="O47" s="13">
        <v>50</v>
      </c>
      <c r="P47" s="13">
        <v>50</v>
      </c>
      <c r="Q47" s="24" t="s">
        <v>291</v>
      </c>
      <c r="R47" s="24" t="s">
        <v>291</v>
      </c>
      <c r="S47" s="24" t="s">
        <v>291</v>
      </c>
      <c r="T47" s="24" t="s">
        <v>291</v>
      </c>
      <c r="U47" s="13"/>
      <c r="V47" s="32">
        <f t="shared" si="5"/>
        <v>100</v>
      </c>
      <c r="W47" s="13">
        <f t="shared" si="4"/>
        <v>100</v>
      </c>
      <c r="X47" s="13">
        <f t="shared" si="6"/>
        <v>0</v>
      </c>
    </row>
    <row r="48" spans="1:24" ht="27.6" x14ac:dyDescent="0.3">
      <c r="A48" s="2" t="s">
        <v>1</v>
      </c>
      <c r="B48" s="5" t="s">
        <v>8</v>
      </c>
      <c r="C48" s="7" t="s">
        <v>16</v>
      </c>
      <c r="D48" s="10" t="s">
        <v>19</v>
      </c>
      <c r="E48" s="13" t="s">
        <v>64</v>
      </c>
      <c r="F48" s="13" t="s">
        <v>152</v>
      </c>
      <c r="G48" s="19" t="s">
        <v>209</v>
      </c>
      <c r="H48" s="22">
        <v>0</v>
      </c>
      <c r="I48" s="13">
        <v>350</v>
      </c>
      <c r="J48" s="13">
        <v>350</v>
      </c>
      <c r="K48" s="13"/>
      <c r="L48" s="13"/>
      <c r="M48" s="13"/>
      <c r="N48" s="13"/>
      <c r="O48" s="13">
        <v>25</v>
      </c>
      <c r="P48" s="13">
        <v>40</v>
      </c>
      <c r="Q48" s="13">
        <v>50</v>
      </c>
      <c r="R48" s="13">
        <v>75</v>
      </c>
      <c r="S48" s="13">
        <v>60</v>
      </c>
      <c r="T48" s="13">
        <v>50</v>
      </c>
      <c r="U48" s="13">
        <v>50</v>
      </c>
      <c r="V48" s="32">
        <f t="shared" si="5"/>
        <v>350</v>
      </c>
      <c r="W48" s="13">
        <f t="shared" si="4"/>
        <v>350</v>
      </c>
      <c r="X48" s="13">
        <f t="shared" si="6"/>
        <v>0</v>
      </c>
    </row>
    <row r="49" spans="1:24" ht="39.6" customHeight="1" x14ac:dyDescent="0.3">
      <c r="A49" s="2" t="s">
        <v>1</v>
      </c>
      <c r="B49" s="5" t="s">
        <v>8</v>
      </c>
      <c r="C49" s="7" t="s">
        <v>12</v>
      </c>
      <c r="D49" s="10" t="s">
        <v>19</v>
      </c>
      <c r="E49" s="13" t="s">
        <v>65</v>
      </c>
      <c r="F49" s="13" t="s">
        <v>154</v>
      </c>
      <c r="G49" s="19" t="s">
        <v>210</v>
      </c>
      <c r="H49" s="22">
        <v>0</v>
      </c>
      <c r="I49" s="13">
        <v>2050</v>
      </c>
      <c r="J49" s="13">
        <v>2050</v>
      </c>
      <c r="K49" s="13"/>
      <c r="L49" s="24"/>
      <c r="M49" s="13">
        <v>100</v>
      </c>
      <c r="N49" s="13">
        <v>200</v>
      </c>
      <c r="O49" s="13">
        <v>250</v>
      </c>
      <c r="P49" s="13">
        <v>250</v>
      </c>
      <c r="Q49" s="13">
        <v>250</v>
      </c>
      <c r="R49" s="13">
        <v>250</v>
      </c>
      <c r="S49" s="13">
        <v>250</v>
      </c>
      <c r="T49" s="13">
        <v>250</v>
      </c>
      <c r="U49" s="13">
        <v>250</v>
      </c>
      <c r="V49" s="32">
        <f t="shared" si="5"/>
        <v>2050</v>
      </c>
      <c r="W49" s="13">
        <f t="shared" si="4"/>
        <v>2050</v>
      </c>
      <c r="X49" s="13">
        <f t="shared" si="6"/>
        <v>0</v>
      </c>
    </row>
    <row r="50" spans="1:24" ht="43.2" customHeight="1" x14ac:dyDescent="0.3">
      <c r="A50" s="2" t="s">
        <v>1</v>
      </c>
      <c r="B50" s="5" t="s">
        <v>8</v>
      </c>
      <c r="C50" s="7" t="s">
        <v>13</v>
      </c>
      <c r="D50" s="10" t="s">
        <v>19</v>
      </c>
      <c r="E50" s="13" t="s">
        <v>66</v>
      </c>
      <c r="F50" s="13" t="s">
        <v>154</v>
      </c>
      <c r="G50" s="19" t="s">
        <v>211</v>
      </c>
      <c r="H50" s="22">
        <v>0</v>
      </c>
      <c r="I50" s="13">
        <v>450</v>
      </c>
      <c r="J50" s="13">
        <v>450</v>
      </c>
      <c r="K50" s="13"/>
      <c r="L50" s="13"/>
      <c r="M50" s="13">
        <v>25</v>
      </c>
      <c r="N50" s="13">
        <v>75</v>
      </c>
      <c r="O50" s="13">
        <v>50</v>
      </c>
      <c r="P50" s="13">
        <v>50</v>
      </c>
      <c r="Q50" s="13">
        <v>50</v>
      </c>
      <c r="R50" s="13">
        <v>50</v>
      </c>
      <c r="S50" s="13">
        <v>50</v>
      </c>
      <c r="T50" s="13">
        <v>50</v>
      </c>
      <c r="U50" s="13">
        <v>50</v>
      </c>
      <c r="V50" s="32">
        <f t="shared" si="5"/>
        <v>450</v>
      </c>
      <c r="W50" s="13">
        <f t="shared" si="4"/>
        <v>450</v>
      </c>
      <c r="X50" s="13">
        <f t="shared" si="6"/>
        <v>0</v>
      </c>
    </row>
    <row r="51" spans="1:24" ht="27.6" x14ac:dyDescent="0.3">
      <c r="A51" s="2" t="s">
        <v>1</v>
      </c>
      <c r="B51" s="5" t="s">
        <v>8</v>
      </c>
      <c r="C51" s="7" t="s">
        <v>15</v>
      </c>
      <c r="D51" s="10" t="s">
        <v>20</v>
      </c>
      <c r="E51" s="14" t="s">
        <v>67</v>
      </c>
      <c r="F51" s="13" t="s">
        <v>152</v>
      </c>
      <c r="G51" s="19" t="s">
        <v>212</v>
      </c>
      <c r="H51" s="22">
        <v>0</v>
      </c>
      <c r="I51" s="13">
        <v>144</v>
      </c>
      <c r="J51" s="13">
        <v>144</v>
      </c>
      <c r="K51" s="13"/>
      <c r="L51" s="30"/>
      <c r="M51" s="13">
        <v>50</v>
      </c>
      <c r="N51" s="13">
        <v>50</v>
      </c>
      <c r="O51" s="13">
        <v>44</v>
      </c>
      <c r="P51" s="13"/>
      <c r="Q51" s="13"/>
      <c r="R51" s="13"/>
      <c r="S51" s="13"/>
      <c r="T51" s="13"/>
      <c r="U51" s="13"/>
      <c r="V51" s="32">
        <f t="shared" si="5"/>
        <v>144</v>
      </c>
      <c r="W51" s="13">
        <f>SUM(M51:U51)</f>
        <v>144</v>
      </c>
      <c r="X51" s="13">
        <v>0</v>
      </c>
    </row>
    <row r="52" spans="1:24" ht="27.6" x14ac:dyDescent="0.3">
      <c r="A52" s="2" t="s">
        <v>1</v>
      </c>
      <c r="B52" s="5" t="s">
        <v>8</v>
      </c>
      <c r="C52" s="7" t="s">
        <v>15</v>
      </c>
      <c r="D52" s="10" t="s">
        <v>20</v>
      </c>
      <c r="E52" s="14" t="s">
        <v>68</v>
      </c>
      <c r="F52" s="13" t="s">
        <v>152</v>
      </c>
      <c r="G52" s="19" t="s">
        <v>212</v>
      </c>
      <c r="H52" s="22">
        <v>0</v>
      </c>
      <c r="I52" s="13">
        <v>43</v>
      </c>
      <c r="J52" s="13">
        <v>43</v>
      </c>
      <c r="K52" s="13"/>
      <c r="L52" s="30"/>
      <c r="M52" s="13">
        <v>20</v>
      </c>
      <c r="N52" s="13">
        <v>23</v>
      </c>
      <c r="O52" s="13"/>
      <c r="P52" s="13"/>
      <c r="Q52" s="13"/>
      <c r="R52" s="13"/>
      <c r="S52" s="13"/>
      <c r="T52" s="13"/>
      <c r="U52" s="13"/>
      <c r="V52" s="32">
        <f t="shared" si="5"/>
        <v>43</v>
      </c>
      <c r="W52" s="13">
        <f>SUM(M52:U52)</f>
        <v>43</v>
      </c>
      <c r="X52" s="13">
        <v>0</v>
      </c>
    </row>
    <row r="53" spans="1:24" ht="27.6" x14ac:dyDescent="0.3">
      <c r="A53" s="2" t="s">
        <v>1</v>
      </c>
      <c r="B53" s="5" t="s">
        <v>8</v>
      </c>
      <c r="C53" s="7" t="s">
        <v>13</v>
      </c>
      <c r="D53" s="10" t="s">
        <v>20</v>
      </c>
      <c r="E53" s="14" t="s">
        <v>69</v>
      </c>
      <c r="F53" s="13" t="s">
        <v>152</v>
      </c>
      <c r="G53" s="19" t="s">
        <v>212</v>
      </c>
      <c r="H53" s="22">
        <v>0</v>
      </c>
      <c r="I53" s="13">
        <v>18</v>
      </c>
      <c r="J53" s="13">
        <v>18</v>
      </c>
      <c r="K53" s="13"/>
      <c r="L53" s="30"/>
      <c r="M53" s="13">
        <v>10</v>
      </c>
      <c r="N53" s="13">
        <v>8</v>
      </c>
      <c r="O53" s="13"/>
      <c r="P53" s="13"/>
      <c r="Q53" s="13"/>
      <c r="R53" s="13"/>
      <c r="S53" s="13"/>
      <c r="T53" s="13"/>
      <c r="U53" s="13"/>
      <c r="V53" s="32">
        <f t="shared" si="5"/>
        <v>18</v>
      </c>
      <c r="W53" s="13">
        <f>SUM(M53:U53)</f>
        <v>18</v>
      </c>
      <c r="X53" s="13">
        <v>0</v>
      </c>
    </row>
    <row r="54" spans="1:24" ht="27.6" x14ac:dyDescent="0.3">
      <c r="A54" s="2" t="s">
        <v>1</v>
      </c>
      <c r="B54" s="5" t="s">
        <v>9</v>
      </c>
      <c r="C54" s="7" t="s">
        <v>12</v>
      </c>
      <c r="D54" s="10" t="s">
        <v>19</v>
      </c>
      <c r="E54" s="13" t="s">
        <v>70</v>
      </c>
      <c r="F54" s="13" t="s">
        <v>154</v>
      </c>
      <c r="G54" s="19" t="s">
        <v>213</v>
      </c>
      <c r="H54" s="22">
        <v>43</v>
      </c>
      <c r="I54" s="13">
        <v>99</v>
      </c>
      <c r="J54" s="13">
        <v>0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32">
        <f t="shared" si="5"/>
        <v>0</v>
      </c>
      <c r="W54" s="13">
        <f t="shared" ref="W54:W62" si="7">SUM(L54:U54)</f>
        <v>0</v>
      </c>
      <c r="X54" s="13">
        <f t="shared" ref="X54:X62" si="8">J54-V54</f>
        <v>0</v>
      </c>
    </row>
    <row r="55" spans="1:24" ht="27.6" x14ac:dyDescent="0.3">
      <c r="A55" s="2" t="s">
        <v>1</v>
      </c>
      <c r="B55" s="5" t="s">
        <v>9</v>
      </c>
      <c r="C55" s="7" t="s">
        <v>13</v>
      </c>
      <c r="D55" s="10" t="s">
        <v>19</v>
      </c>
      <c r="E55" s="14" t="s">
        <v>71</v>
      </c>
      <c r="F55" s="13" t="s">
        <v>154</v>
      </c>
      <c r="G55" s="19" t="s">
        <v>214</v>
      </c>
      <c r="H55" s="22">
        <v>13</v>
      </c>
      <c r="I55" s="13">
        <v>44</v>
      </c>
      <c r="J55" s="13">
        <v>0</v>
      </c>
      <c r="K55" s="24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32">
        <f t="shared" si="5"/>
        <v>0</v>
      </c>
      <c r="W55" s="13">
        <f t="shared" si="7"/>
        <v>0</v>
      </c>
      <c r="X55" s="13">
        <f t="shared" si="8"/>
        <v>0</v>
      </c>
    </row>
    <row r="56" spans="1:24" ht="27" customHeight="1" x14ac:dyDescent="0.3">
      <c r="A56" s="2" t="s">
        <v>1</v>
      </c>
      <c r="B56" s="5" t="s">
        <v>9</v>
      </c>
      <c r="C56" s="7" t="s">
        <v>12</v>
      </c>
      <c r="D56" s="10" t="s">
        <v>19</v>
      </c>
      <c r="E56" s="14" t="s">
        <v>72</v>
      </c>
      <c r="F56" s="13" t="s">
        <v>154</v>
      </c>
      <c r="G56" s="19" t="s">
        <v>215</v>
      </c>
      <c r="H56" s="22">
        <v>0</v>
      </c>
      <c r="I56" s="13">
        <v>4</v>
      </c>
      <c r="J56" s="13">
        <v>4</v>
      </c>
      <c r="K56" s="13" t="s">
        <v>291</v>
      </c>
      <c r="L56" s="13">
        <v>4</v>
      </c>
      <c r="M56" s="24" t="s">
        <v>291</v>
      </c>
      <c r="N56" s="24" t="s">
        <v>291</v>
      </c>
      <c r="O56" s="13"/>
      <c r="P56" s="13"/>
      <c r="Q56" s="13"/>
      <c r="R56" s="13"/>
      <c r="S56" s="13"/>
      <c r="T56" s="13"/>
      <c r="U56" s="13"/>
      <c r="V56" s="32">
        <f t="shared" si="5"/>
        <v>4</v>
      </c>
      <c r="W56" s="13">
        <f t="shared" si="7"/>
        <v>4</v>
      </c>
      <c r="X56" s="13">
        <f t="shared" si="8"/>
        <v>0</v>
      </c>
    </row>
    <row r="57" spans="1:24" ht="21" customHeight="1" x14ac:dyDescent="0.3">
      <c r="A57" s="2" t="s">
        <v>1</v>
      </c>
      <c r="B57" s="5" t="s">
        <v>9</v>
      </c>
      <c r="C57" s="7" t="s">
        <v>12</v>
      </c>
      <c r="D57" s="10" t="s">
        <v>19</v>
      </c>
      <c r="E57" s="14" t="s">
        <v>73</v>
      </c>
      <c r="F57" s="13" t="s">
        <v>154</v>
      </c>
      <c r="G57" s="19" t="s">
        <v>216</v>
      </c>
      <c r="H57" s="22">
        <v>0</v>
      </c>
      <c r="I57" s="13">
        <v>2</v>
      </c>
      <c r="J57" s="13">
        <v>2</v>
      </c>
      <c r="K57" s="13" t="s">
        <v>291</v>
      </c>
      <c r="L57" s="13">
        <v>2</v>
      </c>
      <c r="M57" s="24" t="s">
        <v>291</v>
      </c>
      <c r="N57" s="24" t="s">
        <v>291</v>
      </c>
      <c r="O57" s="13"/>
      <c r="P57" s="13"/>
      <c r="Q57" s="13"/>
      <c r="R57" s="13"/>
      <c r="S57" s="13"/>
      <c r="T57" s="13"/>
      <c r="U57" s="13"/>
      <c r="V57" s="32">
        <f t="shared" si="5"/>
        <v>2</v>
      </c>
      <c r="W57" s="13">
        <f t="shared" si="7"/>
        <v>2</v>
      </c>
      <c r="X57" s="13">
        <f t="shared" si="8"/>
        <v>0</v>
      </c>
    </row>
    <row r="58" spans="1:24" ht="25.2" customHeight="1" x14ac:dyDescent="0.3">
      <c r="A58" s="2" t="s">
        <v>1</v>
      </c>
      <c r="B58" s="5"/>
      <c r="C58" s="7" t="s">
        <v>12</v>
      </c>
      <c r="D58" s="10" t="s">
        <v>19</v>
      </c>
      <c r="E58" s="13" t="s">
        <v>74</v>
      </c>
      <c r="F58" s="13" t="s">
        <v>156</v>
      </c>
      <c r="G58" s="19" t="s">
        <v>217</v>
      </c>
      <c r="H58" s="22">
        <v>0</v>
      </c>
      <c r="I58" s="13">
        <v>90</v>
      </c>
      <c r="J58" s="13">
        <v>90</v>
      </c>
      <c r="K58" s="13"/>
      <c r="L58" s="24"/>
      <c r="M58" s="13">
        <v>10</v>
      </c>
      <c r="N58" s="13">
        <v>40</v>
      </c>
      <c r="O58" s="13">
        <v>40</v>
      </c>
      <c r="P58" s="13"/>
      <c r="Q58" s="13"/>
      <c r="R58" s="13"/>
      <c r="S58" s="13"/>
      <c r="T58" s="13"/>
      <c r="U58" s="13"/>
      <c r="V58" s="32">
        <f t="shared" si="5"/>
        <v>90</v>
      </c>
      <c r="W58" s="13">
        <f t="shared" si="7"/>
        <v>90</v>
      </c>
      <c r="X58" s="13">
        <f t="shared" si="8"/>
        <v>0</v>
      </c>
    </row>
    <row r="59" spans="1:24" ht="24.6" customHeight="1" x14ac:dyDescent="0.3">
      <c r="A59" s="2" t="s">
        <v>1</v>
      </c>
      <c r="B59" s="5"/>
      <c r="C59" s="7" t="s">
        <v>13</v>
      </c>
      <c r="D59" s="10" t="s">
        <v>19</v>
      </c>
      <c r="E59" s="13" t="s">
        <v>75</v>
      </c>
      <c r="F59" s="13" t="s">
        <v>157</v>
      </c>
      <c r="G59" s="19" t="s">
        <v>218</v>
      </c>
      <c r="H59" s="22">
        <v>106</v>
      </c>
      <c r="I59" s="13">
        <v>106</v>
      </c>
      <c r="J59" s="13">
        <v>0</v>
      </c>
      <c r="K59" s="24" t="s">
        <v>291</v>
      </c>
      <c r="L59" s="24" t="s">
        <v>291</v>
      </c>
      <c r="M59" s="24" t="s">
        <v>291</v>
      </c>
      <c r="N59" s="24" t="s">
        <v>291</v>
      </c>
      <c r="O59" s="13"/>
      <c r="P59" s="13"/>
      <c r="Q59" s="13"/>
      <c r="R59" s="13"/>
      <c r="S59" s="13"/>
      <c r="T59" s="13"/>
      <c r="U59" s="13"/>
      <c r="V59" s="35"/>
      <c r="W59" s="13">
        <f t="shared" si="7"/>
        <v>0</v>
      </c>
      <c r="X59" s="13">
        <f t="shared" si="8"/>
        <v>0</v>
      </c>
    </row>
    <row r="60" spans="1:24" ht="26.4" customHeight="1" x14ac:dyDescent="0.3">
      <c r="A60" s="2" t="s">
        <v>1</v>
      </c>
      <c r="B60" s="5"/>
      <c r="C60" s="7" t="s">
        <v>13</v>
      </c>
      <c r="D60" s="10" t="s">
        <v>19</v>
      </c>
      <c r="E60" s="13" t="s">
        <v>76</v>
      </c>
      <c r="F60" s="13" t="s">
        <v>158</v>
      </c>
      <c r="G60" s="19" t="s">
        <v>219</v>
      </c>
      <c r="H60" s="22">
        <v>0</v>
      </c>
      <c r="I60" s="13">
        <v>58</v>
      </c>
      <c r="J60" s="13">
        <v>58</v>
      </c>
      <c r="K60" s="13">
        <v>58</v>
      </c>
      <c r="L60" s="24" t="s">
        <v>291</v>
      </c>
      <c r="M60" s="24" t="s">
        <v>291</v>
      </c>
      <c r="N60" s="24" t="s">
        <v>291</v>
      </c>
      <c r="O60" s="13"/>
      <c r="P60" s="13"/>
      <c r="Q60" s="13"/>
      <c r="R60" s="13"/>
      <c r="S60" s="13"/>
      <c r="T60" s="13"/>
      <c r="U60" s="13"/>
      <c r="V60" s="32">
        <f>SUM(K60:U60)</f>
        <v>58</v>
      </c>
      <c r="W60" s="13">
        <f t="shared" si="7"/>
        <v>0</v>
      </c>
      <c r="X60" s="13">
        <f t="shared" si="8"/>
        <v>0</v>
      </c>
    </row>
    <row r="61" spans="1:24" ht="27.6" x14ac:dyDescent="0.3">
      <c r="A61" s="2"/>
      <c r="B61" s="5"/>
      <c r="C61" s="7" t="s">
        <v>12</v>
      </c>
      <c r="D61" s="10" t="s">
        <v>20</v>
      </c>
      <c r="E61" s="13" t="s">
        <v>77</v>
      </c>
      <c r="F61" s="13" t="s">
        <v>159</v>
      </c>
      <c r="G61" s="19" t="s">
        <v>220</v>
      </c>
      <c r="H61" s="22">
        <v>0</v>
      </c>
      <c r="I61" s="13">
        <v>12</v>
      </c>
      <c r="J61" s="13">
        <v>12</v>
      </c>
      <c r="K61" s="13"/>
      <c r="L61" s="13">
        <v>12</v>
      </c>
      <c r="M61" s="13"/>
      <c r="N61" s="13"/>
      <c r="O61" s="13"/>
      <c r="P61" s="13"/>
      <c r="Q61" s="13"/>
      <c r="R61" s="13"/>
      <c r="S61" s="13"/>
      <c r="T61" s="13"/>
      <c r="U61" s="13"/>
      <c r="V61" s="32">
        <f>SUM(L61:U61)</f>
        <v>12</v>
      </c>
      <c r="W61" s="13">
        <f t="shared" si="7"/>
        <v>12</v>
      </c>
      <c r="X61" s="13">
        <f t="shared" si="8"/>
        <v>0</v>
      </c>
    </row>
    <row r="62" spans="1:24" ht="27.6" x14ac:dyDescent="0.3">
      <c r="A62" s="3"/>
      <c r="B62" s="3"/>
      <c r="C62" s="7" t="s">
        <v>12</v>
      </c>
      <c r="D62" s="10" t="s">
        <v>20</v>
      </c>
      <c r="E62" s="15" t="s">
        <v>78</v>
      </c>
      <c r="F62" s="13" t="s">
        <v>159</v>
      </c>
      <c r="G62" s="20" t="s">
        <v>221</v>
      </c>
      <c r="H62" s="22">
        <v>17</v>
      </c>
      <c r="I62" s="13">
        <v>17</v>
      </c>
      <c r="J62" s="13">
        <v>0</v>
      </c>
      <c r="K62" s="24" t="s">
        <v>291</v>
      </c>
      <c r="L62" s="24"/>
      <c r="M62" s="24"/>
      <c r="N62" s="13"/>
      <c r="O62" s="13"/>
      <c r="P62" s="13"/>
      <c r="Q62" s="13"/>
      <c r="R62" s="13"/>
      <c r="S62" s="13"/>
      <c r="T62" s="13"/>
      <c r="U62" s="13"/>
      <c r="V62" s="32"/>
      <c r="W62" s="13">
        <f t="shared" si="7"/>
        <v>0</v>
      </c>
      <c r="X62" s="13">
        <f t="shared" si="8"/>
        <v>0</v>
      </c>
    </row>
    <row r="63" spans="1:24" ht="27.6" x14ac:dyDescent="0.3">
      <c r="A63" s="3"/>
      <c r="B63" s="3"/>
      <c r="C63" s="7" t="s">
        <v>15</v>
      </c>
      <c r="D63" s="10" t="s">
        <v>20</v>
      </c>
      <c r="E63" s="15" t="s">
        <v>79</v>
      </c>
      <c r="F63" s="13" t="s">
        <v>159</v>
      </c>
      <c r="G63" s="20" t="s">
        <v>222</v>
      </c>
      <c r="H63" s="22">
        <v>208</v>
      </c>
      <c r="I63" s="13">
        <v>208</v>
      </c>
      <c r="J63" s="13">
        <v>0</v>
      </c>
      <c r="K63" s="24"/>
      <c r="L63" s="24"/>
      <c r="M63" s="29"/>
      <c r="N63" s="13"/>
      <c r="O63" s="13"/>
      <c r="P63" s="13"/>
      <c r="Q63" s="13"/>
      <c r="R63" s="13"/>
      <c r="S63" s="13"/>
      <c r="T63" s="13"/>
      <c r="U63" s="13"/>
      <c r="V63" s="32"/>
      <c r="W63" s="13">
        <v>0</v>
      </c>
      <c r="X63" s="13">
        <v>0</v>
      </c>
    </row>
    <row r="64" spans="1:24" ht="27.6" x14ac:dyDescent="0.3">
      <c r="A64" s="3"/>
      <c r="B64" s="3"/>
      <c r="C64" s="7" t="s">
        <v>13</v>
      </c>
      <c r="D64" s="10" t="s">
        <v>20</v>
      </c>
      <c r="E64" s="13" t="s">
        <v>80</v>
      </c>
      <c r="F64" s="13" t="s">
        <v>17</v>
      </c>
      <c r="G64" s="19" t="s">
        <v>223</v>
      </c>
      <c r="H64" s="22">
        <v>45</v>
      </c>
      <c r="I64" s="13">
        <v>45</v>
      </c>
      <c r="J64" s="13">
        <v>0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32">
        <f>SUM(K64:U64)</f>
        <v>0</v>
      </c>
      <c r="W64" s="13">
        <f>SUM(L64:U64)</f>
        <v>0</v>
      </c>
      <c r="X64" s="13">
        <f t="shared" ref="X64:X74" si="9">J64-V64</f>
        <v>0</v>
      </c>
    </row>
    <row r="65" spans="1:24" ht="27.6" x14ac:dyDescent="0.3">
      <c r="A65" s="3"/>
      <c r="B65" s="3"/>
      <c r="C65" s="7" t="s">
        <v>13</v>
      </c>
      <c r="D65" s="10" t="s">
        <v>20</v>
      </c>
      <c r="E65" s="13" t="s">
        <v>81</v>
      </c>
      <c r="F65" s="13" t="s">
        <v>17</v>
      </c>
      <c r="G65" s="19" t="s">
        <v>224</v>
      </c>
      <c r="H65" s="22">
        <v>0</v>
      </c>
      <c r="I65" s="13">
        <v>17</v>
      </c>
      <c r="J65" s="13">
        <v>17</v>
      </c>
      <c r="K65" s="13"/>
      <c r="L65" s="24"/>
      <c r="M65" s="13">
        <v>17</v>
      </c>
      <c r="N65" s="13"/>
      <c r="O65" s="13"/>
      <c r="P65" s="13"/>
      <c r="Q65" s="13"/>
      <c r="R65" s="13"/>
      <c r="S65" s="13"/>
      <c r="T65" s="13"/>
      <c r="U65" s="13"/>
      <c r="V65" s="32">
        <f>SUM(K65:U65)</f>
        <v>17</v>
      </c>
      <c r="W65" s="13">
        <f>SUM(L65:U65)</f>
        <v>17</v>
      </c>
      <c r="X65" s="13">
        <f t="shared" si="9"/>
        <v>0</v>
      </c>
    </row>
    <row r="66" spans="1:24" ht="27.6" x14ac:dyDescent="0.3">
      <c r="A66" s="3"/>
      <c r="B66" s="3"/>
      <c r="C66" s="7" t="s">
        <v>12</v>
      </c>
      <c r="D66" s="10" t="s">
        <v>20</v>
      </c>
      <c r="E66" s="13" t="s">
        <v>82</v>
      </c>
      <c r="F66" s="13" t="s">
        <v>17</v>
      </c>
      <c r="G66" s="19" t="s">
        <v>225</v>
      </c>
      <c r="H66" s="22">
        <v>0</v>
      </c>
      <c r="I66" s="13">
        <v>10</v>
      </c>
      <c r="J66" s="13">
        <v>10</v>
      </c>
      <c r="K66" s="13"/>
      <c r="L66" s="13"/>
      <c r="M66" s="13">
        <v>10</v>
      </c>
      <c r="N66" s="13"/>
      <c r="O66" s="13"/>
      <c r="P66" s="13"/>
      <c r="Q66" s="13"/>
      <c r="R66" s="13"/>
      <c r="S66" s="13"/>
      <c r="T66" s="13"/>
      <c r="U66" s="13"/>
      <c r="V66" s="32">
        <f>SUM(L66:U66)</f>
        <v>10</v>
      </c>
      <c r="W66" s="13">
        <f>SUM(L66:U66)</f>
        <v>10</v>
      </c>
      <c r="X66" s="13">
        <f t="shared" si="9"/>
        <v>0</v>
      </c>
    </row>
    <row r="67" spans="1:24" ht="27.6" x14ac:dyDescent="0.3">
      <c r="A67" s="3"/>
      <c r="B67" s="3"/>
      <c r="C67" s="7" t="s">
        <v>13</v>
      </c>
      <c r="D67" s="10" t="s">
        <v>20</v>
      </c>
      <c r="E67" s="13" t="s">
        <v>83</v>
      </c>
      <c r="F67" s="13" t="s">
        <v>17</v>
      </c>
      <c r="G67" s="19" t="s">
        <v>226</v>
      </c>
      <c r="H67" s="22">
        <v>0</v>
      </c>
      <c r="I67" s="13">
        <v>28</v>
      </c>
      <c r="J67" s="13">
        <v>28</v>
      </c>
      <c r="K67" s="13">
        <v>28</v>
      </c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32">
        <f t="shared" ref="V67:V107" si="10">SUM(K67:U67)</f>
        <v>28</v>
      </c>
      <c r="W67" s="13">
        <f>SUM(L67:U67)</f>
        <v>0</v>
      </c>
      <c r="X67" s="13">
        <f t="shared" si="9"/>
        <v>0</v>
      </c>
    </row>
    <row r="68" spans="1:24" ht="27.6" x14ac:dyDescent="0.3">
      <c r="A68" s="3"/>
      <c r="B68" s="3"/>
      <c r="C68" s="7" t="s">
        <v>12</v>
      </c>
      <c r="D68" s="10" t="s">
        <v>20</v>
      </c>
      <c r="E68" s="13" t="s">
        <v>84</v>
      </c>
      <c r="F68" s="13" t="s">
        <v>17</v>
      </c>
      <c r="G68" s="19" t="s">
        <v>227</v>
      </c>
      <c r="H68" s="22">
        <v>0</v>
      </c>
      <c r="I68" s="13">
        <v>20</v>
      </c>
      <c r="J68" s="13">
        <v>20</v>
      </c>
      <c r="K68" s="13"/>
      <c r="L68" s="13"/>
      <c r="M68" s="13">
        <v>20</v>
      </c>
      <c r="N68" s="13"/>
      <c r="O68" s="13"/>
      <c r="P68" s="13"/>
      <c r="Q68" s="13"/>
      <c r="R68" s="13"/>
      <c r="S68" s="13"/>
      <c r="T68" s="13"/>
      <c r="U68" s="13"/>
      <c r="V68" s="32">
        <f t="shared" si="10"/>
        <v>20</v>
      </c>
      <c r="W68" s="13">
        <f>SUM(L68:U68)</f>
        <v>20</v>
      </c>
      <c r="X68" s="13">
        <f t="shared" si="9"/>
        <v>0</v>
      </c>
    </row>
    <row r="69" spans="1:24" ht="27.6" x14ac:dyDescent="0.3">
      <c r="A69" s="3"/>
      <c r="B69" s="3"/>
      <c r="C69" s="7" t="s">
        <v>12</v>
      </c>
      <c r="D69" s="10" t="s">
        <v>20</v>
      </c>
      <c r="E69" s="13" t="s">
        <v>85</v>
      </c>
      <c r="F69" s="13" t="s">
        <v>17</v>
      </c>
      <c r="G69" s="19" t="s">
        <v>228</v>
      </c>
      <c r="H69" s="22">
        <v>0</v>
      </c>
      <c r="I69" s="13">
        <v>402</v>
      </c>
      <c r="J69" s="13">
        <v>402</v>
      </c>
      <c r="K69" s="13">
        <v>402</v>
      </c>
      <c r="L69" s="24"/>
      <c r="M69" s="13"/>
      <c r="N69" s="13"/>
      <c r="O69" s="13"/>
      <c r="P69" s="13"/>
      <c r="Q69" s="13"/>
      <c r="R69" s="13"/>
      <c r="S69" s="13"/>
      <c r="T69" s="13"/>
      <c r="U69" s="13"/>
      <c r="V69" s="32">
        <f t="shared" si="10"/>
        <v>402</v>
      </c>
      <c r="W69" s="13">
        <f>SUM(K69:U69)</f>
        <v>402</v>
      </c>
      <c r="X69" s="13">
        <f t="shared" si="9"/>
        <v>0</v>
      </c>
    </row>
    <row r="70" spans="1:24" ht="27.6" x14ac:dyDescent="0.3">
      <c r="A70" s="3"/>
      <c r="B70" s="3"/>
      <c r="C70" s="7" t="s">
        <v>12</v>
      </c>
      <c r="D70" s="10" t="s">
        <v>20</v>
      </c>
      <c r="E70" s="13" t="s">
        <v>86</v>
      </c>
      <c r="F70" s="13" t="s">
        <v>17</v>
      </c>
      <c r="G70" s="19" t="s">
        <v>229</v>
      </c>
      <c r="H70" s="22">
        <v>0</v>
      </c>
      <c r="I70" s="13">
        <v>316</v>
      </c>
      <c r="J70" s="13">
        <v>316</v>
      </c>
      <c r="K70" s="13">
        <v>316</v>
      </c>
      <c r="L70" s="24"/>
      <c r="M70" s="13"/>
      <c r="N70" s="13"/>
      <c r="O70" s="13"/>
      <c r="P70" s="13"/>
      <c r="Q70" s="13"/>
      <c r="R70" s="13"/>
      <c r="S70" s="13"/>
      <c r="T70" s="13"/>
      <c r="U70" s="13"/>
      <c r="V70" s="32">
        <f t="shared" si="10"/>
        <v>316</v>
      </c>
      <c r="W70" s="13">
        <f>SUM(K70:U70)</f>
        <v>316</v>
      </c>
      <c r="X70" s="13">
        <f t="shared" si="9"/>
        <v>0</v>
      </c>
    </row>
    <row r="71" spans="1:24" ht="27.6" x14ac:dyDescent="0.3">
      <c r="A71" s="3"/>
      <c r="B71" s="3"/>
      <c r="C71" s="7" t="s">
        <v>12</v>
      </c>
      <c r="D71" s="10" t="s">
        <v>20</v>
      </c>
      <c r="E71" s="13" t="s">
        <v>87</v>
      </c>
      <c r="F71" s="13" t="s">
        <v>17</v>
      </c>
      <c r="G71" s="19" t="s">
        <v>230</v>
      </c>
      <c r="H71" s="22">
        <v>0</v>
      </c>
      <c r="I71" s="13">
        <v>890</v>
      </c>
      <c r="J71" s="13">
        <v>890</v>
      </c>
      <c r="K71" s="13"/>
      <c r="L71" s="13"/>
      <c r="M71" s="24"/>
      <c r="N71" s="13">
        <v>100</v>
      </c>
      <c r="O71" s="13">
        <v>150</v>
      </c>
      <c r="P71" s="13">
        <v>150</v>
      </c>
      <c r="Q71" s="13">
        <v>150</v>
      </c>
      <c r="R71" s="13">
        <v>180</v>
      </c>
      <c r="S71" s="13">
        <v>160</v>
      </c>
      <c r="T71" s="13"/>
      <c r="U71" s="13"/>
      <c r="V71" s="32">
        <f t="shared" si="10"/>
        <v>890</v>
      </c>
      <c r="W71" s="13">
        <f>SUM(L71:U71)</f>
        <v>890</v>
      </c>
      <c r="X71" s="13">
        <f t="shared" si="9"/>
        <v>0</v>
      </c>
    </row>
    <row r="72" spans="1:24" ht="27.6" x14ac:dyDescent="0.3">
      <c r="A72" s="3"/>
      <c r="B72" s="3"/>
      <c r="C72" s="7" t="s">
        <v>12</v>
      </c>
      <c r="D72" s="10" t="s">
        <v>20</v>
      </c>
      <c r="E72" s="13" t="s">
        <v>88</v>
      </c>
      <c r="F72" s="13" t="s">
        <v>17</v>
      </c>
      <c r="G72" s="19" t="s">
        <v>231</v>
      </c>
      <c r="H72" s="22">
        <v>0</v>
      </c>
      <c r="I72" s="13">
        <v>55</v>
      </c>
      <c r="J72" s="13">
        <v>55</v>
      </c>
      <c r="K72" s="13"/>
      <c r="L72" s="24"/>
      <c r="M72" s="13">
        <v>28</v>
      </c>
      <c r="N72" s="13">
        <v>27</v>
      </c>
      <c r="O72" s="13"/>
      <c r="P72" s="13"/>
      <c r="Q72" s="13"/>
      <c r="R72" s="13"/>
      <c r="S72" s="13"/>
      <c r="T72" s="13"/>
      <c r="U72" s="13"/>
      <c r="V72" s="32">
        <f t="shared" si="10"/>
        <v>55</v>
      </c>
      <c r="W72" s="13">
        <f>SUM(L72:U72)</f>
        <v>55</v>
      </c>
      <c r="X72" s="13">
        <f t="shared" si="9"/>
        <v>0</v>
      </c>
    </row>
    <row r="73" spans="1:24" ht="27.6" x14ac:dyDescent="0.3">
      <c r="A73" s="3"/>
      <c r="B73" s="3"/>
      <c r="C73" s="7" t="s">
        <v>12</v>
      </c>
      <c r="D73" s="10" t="s">
        <v>20</v>
      </c>
      <c r="E73" s="13" t="s">
        <v>89</v>
      </c>
      <c r="F73" s="13" t="s">
        <v>17</v>
      </c>
      <c r="G73" s="19" t="s">
        <v>232</v>
      </c>
      <c r="H73" s="22">
        <v>0</v>
      </c>
      <c r="I73" s="13">
        <v>319</v>
      </c>
      <c r="J73" s="13">
        <v>319</v>
      </c>
      <c r="K73" s="13"/>
      <c r="L73" s="13"/>
      <c r="M73" s="24" t="s">
        <v>291</v>
      </c>
      <c r="N73" s="13">
        <v>319</v>
      </c>
      <c r="O73" s="13"/>
      <c r="P73" s="13"/>
      <c r="Q73" s="13"/>
      <c r="R73" s="13"/>
      <c r="S73" s="13"/>
      <c r="T73" s="13"/>
      <c r="U73" s="13"/>
      <c r="V73" s="32">
        <f t="shared" si="10"/>
        <v>319</v>
      </c>
      <c r="W73" s="13">
        <f>SUM(L73:U73)</f>
        <v>319</v>
      </c>
      <c r="X73" s="13">
        <f t="shared" si="9"/>
        <v>0</v>
      </c>
    </row>
    <row r="74" spans="1:24" ht="27.6" x14ac:dyDescent="0.3">
      <c r="A74" s="3"/>
      <c r="B74" s="3"/>
      <c r="C74" s="7" t="s">
        <v>12</v>
      </c>
      <c r="D74" s="10" t="s">
        <v>20</v>
      </c>
      <c r="E74" s="13" t="s">
        <v>90</v>
      </c>
      <c r="F74" s="13" t="s">
        <v>17</v>
      </c>
      <c r="G74" s="19" t="s">
        <v>233</v>
      </c>
      <c r="H74" s="22">
        <v>0</v>
      </c>
      <c r="I74" s="13">
        <v>245</v>
      </c>
      <c r="J74" s="13">
        <v>245</v>
      </c>
      <c r="K74" s="13"/>
      <c r="L74" s="24"/>
      <c r="M74" s="13">
        <v>100</v>
      </c>
      <c r="N74" s="13">
        <v>145</v>
      </c>
      <c r="O74" s="13"/>
      <c r="P74" s="13"/>
      <c r="Q74" s="13"/>
      <c r="R74" s="13"/>
      <c r="S74" s="13"/>
      <c r="T74" s="13"/>
      <c r="U74" s="13"/>
      <c r="V74" s="32">
        <f t="shared" si="10"/>
        <v>245</v>
      </c>
      <c r="W74" s="13">
        <f>SUM(L74:U74)</f>
        <v>245</v>
      </c>
      <c r="X74" s="13">
        <f t="shared" si="9"/>
        <v>0</v>
      </c>
    </row>
    <row r="75" spans="1:24" ht="27.6" x14ac:dyDescent="0.3">
      <c r="A75" s="3"/>
      <c r="B75" s="3"/>
      <c r="C75" s="7" t="s">
        <v>15</v>
      </c>
      <c r="D75" s="10" t="s">
        <v>20</v>
      </c>
      <c r="E75" s="13" t="s">
        <v>91</v>
      </c>
      <c r="F75" s="13" t="s">
        <v>17</v>
      </c>
      <c r="G75" s="19" t="s">
        <v>234</v>
      </c>
      <c r="H75" s="22">
        <v>78</v>
      </c>
      <c r="I75" s="13">
        <v>78</v>
      </c>
      <c r="J75" s="13">
        <v>0</v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35">
        <f t="shared" si="10"/>
        <v>0</v>
      </c>
      <c r="W75" s="13">
        <v>0</v>
      </c>
      <c r="X75" s="13">
        <v>0</v>
      </c>
    </row>
    <row r="76" spans="1:24" ht="27.6" x14ac:dyDescent="0.3">
      <c r="A76" s="3"/>
      <c r="B76" s="3"/>
      <c r="C76" s="7" t="s">
        <v>15</v>
      </c>
      <c r="D76" s="10" t="s">
        <v>20</v>
      </c>
      <c r="E76" s="13" t="s">
        <v>92</v>
      </c>
      <c r="F76" s="13" t="s">
        <v>17</v>
      </c>
      <c r="G76" s="19" t="s">
        <v>235</v>
      </c>
      <c r="H76" s="22">
        <v>0</v>
      </c>
      <c r="I76" s="13">
        <v>182</v>
      </c>
      <c r="J76" s="13">
        <v>182</v>
      </c>
      <c r="K76" s="13">
        <v>182</v>
      </c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32">
        <f t="shared" si="10"/>
        <v>182</v>
      </c>
      <c r="W76" s="13">
        <v>0</v>
      </c>
      <c r="X76" s="13">
        <v>0</v>
      </c>
    </row>
    <row r="77" spans="1:24" ht="27.6" x14ac:dyDescent="0.3">
      <c r="A77" s="3"/>
      <c r="B77" s="3"/>
      <c r="C77" s="7" t="s">
        <v>15</v>
      </c>
      <c r="D77" s="10" t="s">
        <v>20</v>
      </c>
      <c r="E77" s="13" t="s">
        <v>93</v>
      </c>
      <c r="F77" s="13" t="s">
        <v>17</v>
      </c>
      <c r="G77" s="19" t="s">
        <v>236</v>
      </c>
      <c r="H77" s="22">
        <v>0</v>
      </c>
      <c r="I77" s="13">
        <v>21</v>
      </c>
      <c r="J77" s="13">
        <v>21</v>
      </c>
      <c r="K77" s="13"/>
      <c r="L77" s="13"/>
      <c r="M77" s="13">
        <v>21</v>
      </c>
      <c r="N77" s="13"/>
      <c r="O77" s="13"/>
      <c r="P77" s="13"/>
      <c r="Q77" s="13"/>
      <c r="R77" s="13"/>
      <c r="S77" s="13"/>
      <c r="T77" s="13"/>
      <c r="U77" s="13"/>
      <c r="V77" s="32">
        <f t="shared" si="10"/>
        <v>21</v>
      </c>
      <c r="W77" s="13">
        <v>0</v>
      </c>
      <c r="X77" s="13">
        <v>0</v>
      </c>
    </row>
    <row r="78" spans="1:24" ht="27.6" x14ac:dyDescent="0.3">
      <c r="A78" s="3"/>
      <c r="B78" s="3"/>
      <c r="C78" s="8" t="s">
        <v>17</v>
      </c>
      <c r="D78" s="10" t="s">
        <v>20</v>
      </c>
      <c r="E78" s="13" t="s">
        <v>94</v>
      </c>
      <c r="F78" s="13" t="s">
        <v>17</v>
      </c>
      <c r="G78" s="19" t="s">
        <v>237</v>
      </c>
      <c r="H78" s="22">
        <v>0</v>
      </c>
      <c r="I78" s="13">
        <v>168</v>
      </c>
      <c r="J78" s="13">
        <v>168</v>
      </c>
      <c r="K78" s="13"/>
      <c r="L78" s="13"/>
      <c r="M78" s="13">
        <v>168</v>
      </c>
      <c r="N78" s="13"/>
      <c r="O78" s="13"/>
      <c r="P78" s="13"/>
      <c r="Q78" s="13"/>
      <c r="R78" s="13"/>
      <c r="S78" s="13"/>
      <c r="T78" s="13"/>
      <c r="U78" s="13"/>
      <c r="V78" s="32">
        <f t="shared" si="10"/>
        <v>168</v>
      </c>
      <c r="W78" s="13">
        <v>0</v>
      </c>
      <c r="X78" s="13">
        <v>0</v>
      </c>
    </row>
    <row r="79" spans="1:24" ht="27.6" x14ac:dyDescent="0.3">
      <c r="A79" s="3"/>
      <c r="B79" s="3"/>
      <c r="C79" s="7" t="s">
        <v>13</v>
      </c>
      <c r="D79" s="10" t="s">
        <v>20</v>
      </c>
      <c r="E79" s="13" t="s">
        <v>95</v>
      </c>
      <c r="F79" s="13" t="s">
        <v>157</v>
      </c>
      <c r="G79" s="19" t="s">
        <v>238</v>
      </c>
      <c r="H79" s="22">
        <v>0</v>
      </c>
      <c r="I79" s="13">
        <v>74</v>
      </c>
      <c r="J79" s="13">
        <v>74</v>
      </c>
      <c r="K79" s="13">
        <v>74</v>
      </c>
      <c r="L79" s="24" t="s">
        <v>291</v>
      </c>
      <c r="M79" s="24" t="s">
        <v>291</v>
      </c>
      <c r="N79" s="13"/>
      <c r="O79" s="13"/>
      <c r="P79" s="13"/>
      <c r="Q79" s="13"/>
      <c r="R79" s="13"/>
      <c r="S79" s="13"/>
      <c r="T79" s="13"/>
      <c r="U79" s="13"/>
      <c r="V79" s="32">
        <f t="shared" si="10"/>
        <v>74</v>
      </c>
      <c r="W79" s="13">
        <f t="shared" ref="W79:W92" si="11">SUM(L79:U79)</f>
        <v>0</v>
      </c>
      <c r="X79" s="13">
        <f t="shared" ref="X79:X92" si="12">J79-V79</f>
        <v>0</v>
      </c>
    </row>
    <row r="80" spans="1:24" ht="27.6" x14ac:dyDescent="0.3">
      <c r="A80" s="3"/>
      <c r="B80" s="3"/>
      <c r="C80" s="7" t="s">
        <v>13</v>
      </c>
      <c r="D80" s="10" t="s">
        <v>20</v>
      </c>
      <c r="E80" s="13" t="s">
        <v>96</v>
      </c>
      <c r="F80" s="13" t="s">
        <v>157</v>
      </c>
      <c r="G80" s="19" t="s">
        <v>239</v>
      </c>
      <c r="H80" s="22">
        <v>0</v>
      </c>
      <c r="I80" s="13">
        <v>20</v>
      </c>
      <c r="J80" s="13">
        <v>20</v>
      </c>
      <c r="K80" s="13"/>
      <c r="L80" s="24" t="s">
        <v>291</v>
      </c>
      <c r="M80" s="13">
        <v>20</v>
      </c>
      <c r="N80" s="13"/>
      <c r="O80" s="13"/>
      <c r="P80" s="13"/>
      <c r="Q80" s="13"/>
      <c r="R80" s="13"/>
      <c r="S80" s="13"/>
      <c r="T80" s="13"/>
      <c r="U80" s="13"/>
      <c r="V80" s="32">
        <f t="shared" si="10"/>
        <v>20</v>
      </c>
      <c r="W80" s="13">
        <f t="shared" si="11"/>
        <v>20</v>
      </c>
      <c r="X80" s="13">
        <f t="shared" si="12"/>
        <v>0</v>
      </c>
    </row>
    <row r="81" spans="1:24" ht="27.6" x14ac:dyDescent="0.3">
      <c r="A81" s="3"/>
      <c r="B81" s="3"/>
      <c r="C81" s="7" t="s">
        <v>13</v>
      </c>
      <c r="D81" s="10" t="s">
        <v>20</v>
      </c>
      <c r="E81" s="13" t="s">
        <v>97</v>
      </c>
      <c r="F81" s="13" t="s">
        <v>157</v>
      </c>
      <c r="G81" s="19" t="s">
        <v>240</v>
      </c>
      <c r="H81" s="22">
        <v>0</v>
      </c>
      <c r="I81" s="13">
        <v>35</v>
      </c>
      <c r="J81" s="13">
        <v>35</v>
      </c>
      <c r="K81" s="13">
        <v>35</v>
      </c>
      <c r="L81" s="24" t="s">
        <v>291</v>
      </c>
      <c r="M81" s="24" t="s">
        <v>291</v>
      </c>
      <c r="N81" s="13"/>
      <c r="O81" s="13"/>
      <c r="P81" s="13"/>
      <c r="Q81" s="13"/>
      <c r="R81" s="13"/>
      <c r="S81" s="13"/>
      <c r="T81" s="13"/>
      <c r="U81" s="13"/>
      <c r="V81" s="32">
        <f t="shared" si="10"/>
        <v>35</v>
      </c>
      <c r="W81" s="13">
        <f t="shared" si="11"/>
        <v>0</v>
      </c>
      <c r="X81" s="13">
        <f t="shared" si="12"/>
        <v>0</v>
      </c>
    </row>
    <row r="82" spans="1:24" ht="27.6" x14ac:dyDescent="0.3">
      <c r="A82" s="3"/>
      <c r="B82" s="3"/>
      <c r="C82" s="7" t="s">
        <v>12</v>
      </c>
      <c r="D82" s="10" t="s">
        <v>20</v>
      </c>
      <c r="E82" s="13" t="s">
        <v>98</v>
      </c>
      <c r="F82" s="13" t="s">
        <v>160</v>
      </c>
      <c r="G82" s="19" t="s">
        <v>241</v>
      </c>
      <c r="H82" s="22">
        <v>0</v>
      </c>
      <c r="I82" s="13">
        <v>58</v>
      </c>
      <c r="J82" s="13">
        <v>58</v>
      </c>
      <c r="K82" s="13">
        <v>58</v>
      </c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32">
        <f t="shared" si="10"/>
        <v>58</v>
      </c>
      <c r="W82" s="13">
        <f t="shared" si="11"/>
        <v>0</v>
      </c>
      <c r="X82" s="13">
        <f t="shared" si="12"/>
        <v>0</v>
      </c>
    </row>
    <row r="83" spans="1:24" ht="27.6" x14ac:dyDescent="0.3">
      <c r="A83" s="3"/>
      <c r="B83" s="3"/>
      <c r="C83" s="7" t="s">
        <v>13</v>
      </c>
      <c r="D83" s="10" t="s">
        <v>20</v>
      </c>
      <c r="E83" s="13" t="s">
        <v>99</v>
      </c>
      <c r="F83" s="13" t="s">
        <v>160</v>
      </c>
      <c r="G83" s="19" t="s">
        <v>241</v>
      </c>
      <c r="H83" s="22">
        <v>0</v>
      </c>
      <c r="I83" s="13">
        <v>25</v>
      </c>
      <c r="J83" s="13">
        <v>25</v>
      </c>
      <c r="K83" s="13">
        <v>25</v>
      </c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32">
        <f t="shared" si="10"/>
        <v>25</v>
      </c>
      <c r="W83" s="13">
        <f t="shared" si="11"/>
        <v>0</v>
      </c>
      <c r="X83" s="13">
        <f t="shared" si="12"/>
        <v>0</v>
      </c>
    </row>
    <row r="84" spans="1:24" ht="27.6" x14ac:dyDescent="0.3">
      <c r="A84" s="3"/>
      <c r="B84" s="3"/>
      <c r="C84" s="7" t="s">
        <v>13</v>
      </c>
      <c r="D84" s="10" t="s">
        <v>20</v>
      </c>
      <c r="E84" s="13" t="s">
        <v>100</v>
      </c>
      <c r="F84" s="13" t="s">
        <v>160</v>
      </c>
      <c r="G84" s="19" t="s">
        <v>242</v>
      </c>
      <c r="H84" s="22">
        <v>0</v>
      </c>
      <c r="I84" s="13">
        <v>15</v>
      </c>
      <c r="J84" s="13">
        <v>15</v>
      </c>
      <c r="K84" s="13">
        <v>15</v>
      </c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32">
        <f t="shared" si="10"/>
        <v>15</v>
      </c>
      <c r="W84" s="13">
        <f t="shared" si="11"/>
        <v>0</v>
      </c>
      <c r="X84" s="13">
        <f t="shared" si="12"/>
        <v>0</v>
      </c>
    </row>
    <row r="85" spans="1:24" ht="27.6" x14ac:dyDescent="0.3">
      <c r="A85" s="3"/>
      <c r="B85" s="3"/>
      <c r="C85" s="7" t="s">
        <v>12</v>
      </c>
      <c r="D85" s="10" t="s">
        <v>20</v>
      </c>
      <c r="E85" s="13" t="s">
        <v>101</v>
      </c>
      <c r="F85" s="13" t="s">
        <v>161</v>
      </c>
      <c r="G85" s="19" t="s">
        <v>243</v>
      </c>
      <c r="H85" s="22">
        <v>0</v>
      </c>
      <c r="I85" s="13">
        <v>33</v>
      </c>
      <c r="J85" s="13">
        <v>33</v>
      </c>
      <c r="K85" s="13"/>
      <c r="L85" s="24" t="s">
        <v>291</v>
      </c>
      <c r="M85" s="13">
        <v>20</v>
      </c>
      <c r="N85" s="13">
        <v>13</v>
      </c>
      <c r="O85" s="13"/>
      <c r="P85" s="13"/>
      <c r="Q85" s="13"/>
      <c r="R85" s="13"/>
      <c r="S85" s="13"/>
      <c r="T85" s="13"/>
      <c r="U85" s="13"/>
      <c r="V85" s="32">
        <f t="shared" si="10"/>
        <v>33</v>
      </c>
      <c r="W85" s="13">
        <f t="shared" si="11"/>
        <v>33</v>
      </c>
      <c r="X85" s="13">
        <f t="shared" si="12"/>
        <v>0</v>
      </c>
    </row>
    <row r="86" spans="1:24" ht="27.6" x14ac:dyDescent="0.3">
      <c r="A86" s="3"/>
      <c r="B86" s="3"/>
      <c r="C86" s="7" t="s">
        <v>12</v>
      </c>
      <c r="D86" s="10" t="s">
        <v>20</v>
      </c>
      <c r="E86" s="13" t="s">
        <v>102</v>
      </c>
      <c r="F86" s="13" t="s">
        <v>161</v>
      </c>
      <c r="G86" s="19" t="s">
        <v>244</v>
      </c>
      <c r="H86" s="22">
        <v>0</v>
      </c>
      <c r="I86" s="13">
        <v>12</v>
      </c>
      <c r="J86" s="13">
        <v>12</v>
      </c>
      <c r="K86" s="13"/>
      <c r="L86" s="13"/>
      <c r="M86" s="24" t="s">
        <v>291</v>
      </c>
      <c r="N86" s="13">
        <v>12</v>
      </c>
      <c r="O86" s="13"/>
      <c r="P86" s="13"/>
      <c r="Q86" s="13"/>
      <c r="R86" s="13"/>
      <c r="S86" s="13"/>
      <c r="T86" s="13"/>
      <c r="U86" s="13"/>
      <c r="V86" s="32">
        <f t="shared" si="10"/>
        <v>12</v>
      </c>
      <c r="W86" s="13">
        <f t="shared" si="11"/>
        <v>12</v>
      </c>
      <c r="X86" s="13">
        <f t="shared" si="12"/>
        <v>0</v>
      </c>
    </row>
    <row r="87" spans="1:24" ht="27.6" x14ac:dyDescent="0.3">
      <c r="A87" s="3"/>
      <c r="B87" s="3"/>
      <c r="C87" s="7" t="s">
        <v>12</v>
      </c>
      <c r="D87" s="10" t="s">
        <v>20</v>
      </c>
      <c r="E87" s="13" t="s">
        <v>103</v>
      </c>
      <c r="F87" s="13" t="s">
        <v>161</v>
      </c>
      <c r="G87" s="19" t="s">
        <v>245</v>
      </c>
      <c r="H87" s="22">
        <v>0</v>
      </c>
      <c r="I87" s="13">
        <v>272</v>
      </c>
      <c r="J87" s="13">
        <v>272</v>
      </c>
      <c r="K87" s="13">
        <v>272</v>
      </c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32">
        <f t="shared" si="10"/>
        <v>272</v>
      </c>
      <c r="W87" s="13">
        <f t="shared" si="11"/>
        <v>0</v>
      </c>
      <c r="X87" s="13">
        <f t="shared" si="12"/>
        <v>0</v>
      </c>
    </row>
    <row r="88" spans="1:24" ht="27.6" x14ac:dyDescent="0.3">
      <c r="A88" s="3"/>
      <c r="B88" s="3"/>
      <c r="C88" s="7" t="s">
        <v>12</v>
      </c>
      <c r="D88" s="10" t="s">
        <v>20</v>
      </c>
      <c r="E88" s="16" t="s">
        <v>104</v>
      </c>
      <c r="F88" s="13" t="s">
        <v>161</v>
      </c>
      <c r="G88" s="19" t="s">
        <v>246</v>
      </c>
      <c r="H88" s="22">
        <v>0</v>
      </c>
      <c r="I88" s="13">
        <v>12</v>
      </c>
      <c r="J88" s="13">
        <v>12</v>
      </c>
      <c r="K88" s="13"/>
      <c r="L88" s="24" t="s">
        <v>291</v>
      </c>
      <c r="M88" s="13">
        <v>6</v>
      </c>
      <c r="N88" s="13">
        <v>6</v>
      </c>
      <c r="O88" s="13"/>
      <c r="P88" s="13"/>
      <c r="Q88" s="13"/>
      <c r="R88" s="13"/>
      <c r="S88" s="13"/>
      <c r="T88" s="13"/>
      <c r="U88" s="13"/>
      <c r="V88" s="32">
        <f t="shared" si="10"/>
        <v>12</v>
      </c>
      <c r="W88" s="13">
        <f t="shared" si="11"/>
        <v>12</v>
      </c>
      <c r="X88" s="13">
        <f t="shared" si="12"/>
        <v>0</v>
      </c>
    </row>
    <row r="89" spans="1:24" ht="27.6" x14ac:dyDescent="0.3">
      <c r="A89" s="3"/>
      <c r="B89" s="3"/>
      <c r="C89" s="7" t="s">
        <v>12</v>
      </c>
      <c r="D89" s="10" t="s">
        <v>20</v>
      </c>
      <c r="E89" s="13" t="s">
        <v>105</v>
      </c>
      <c r="F89" s="13" t="s">
        <v>161</v>
      </c>
      <c r="G89" s="19" t="s">
        <v>247</v>
      </c>
      <c r="H89" s="22">
        <v>0</v>
      </c>
      <c r="I89" s="13">
        <v>528</v>
      </c>
      <c r="J89" s="13">
        <v>528</v>
      </c>
      <c r="K89" s="13"/>
      <c r="L89" s="24" t="s">
        <v>291</v>
      </c>
      <c r="M89" s="13">
        <v>264</v>
      </c>
      <c r="N89" s="13">
        <v>264</v>
      </c>
      <c r="O89" s="13"/>
      <c r="P89" s="13"/>
      <c r="Q89" s="13"/>
      <c r="R89" s="13"/>
      <c r="S89" s="13"/>
      <c r="T89" s="13"/>
      <c r="U89" s="13"/>
      <c r="V89" s="32">
        <f t="shared" si="10"/>
        <v>528</v>
      </c>
      <c r="W89" s="13">
        <f t="shared" si="11"/>
        <v>528</v>
      </c>
      <c r="X89" s="13">
        <f t="shared" si="12"/>
        <v>0</v>
      </c>
    </row>
    <row r="90" spans="1:24" ht="27.6" x14ac:dyDescent="0.3">
      <c r="A90" s="3"/>
      <c r="B90" s="3"/>
      <c r="C90" s="7" t="s">
        <v>12</v>
      </c>
      <c r="D90" s="10" t="s">
        <v>20</v>
      </c>
      <c r="E90" s="13" t="s">
        <v>106</v>
      </c>
      <c r="F90" s="13" t="s">
        <v>161</v>
      </c>
      <c r="G90" s="19" t="s">
        <v>248</v>
      </c>
      <c r="H90" s="22">
        <v>0</v>
      </c>
      <c r="I90" s="13">
        <v>61</v>
      </c>
      <c r="J90" s="13">
        <v>61</v>
      </c>
      <c r="K90" s="13"/>
      <c r="L90" s="24" t="s">
        <v>291</v>
      </c>
      <c r="M90" s="13">
        <v>61</v>
      </c>
      <c r="N90" s="13"/>
      <c r="O90" s="13"/>
      <c r="P90" s="13"/>
      <c r="Q90" s="13"/>
      <c r="R90" s="13"/>
      <c r="S90" s="13"/>
      <c r="T90" s="13"/>
      <c r="U90" s="13"/>
      <c r="V90" s="32">
        <f t="shared" si="10"/>
        <v>61</v>
      </c>
      <c r="W90" s="13">
        <f t="shared" si="11"/>
        <v>61</v>
      </c>
      <c r="X90" s="13">
        <f t="shared" si="12"/>
        <v>0</v>
      </c>
    </row>
    <row r="91" spans="1:24" ht="27.6" x14ac:dyDescent="0.3">
      <c r="A91" s="3"/>
      <c r="B91" s="3"/>
      <c r="C91" s="7" t="s">
        <v>12</v>
      </c>
      <c r="D91" s="10" t="s">
        <v>20</v>
      </c>
      <c r="E91" s="13" t="s">
        <v>107</v>
      </c>
      <c r="F91" s="13" t="s">
        <v>161</v>
      </c>
      <c r="G91" s="19" t="s">
        <v>248</v>
      </c>
      <c r="H91" s="22">
        <v>0</v>
      </c>
      <c r="I91" s="13">
        <v>194</v>
      </c>
      <c r="J91" s="13">
        <v>194</v>
      </c>
      <c r="K91" s="13"/>
      <c r="L91" s="24" t="s">
        <v>291</v>
      </c>
      <c r="M91" s="13">
        <v>97</v>
      </c>
      <c r="N91" s="13">
        <v>97</v>
      </c>
      <c r="O91" s="13"/>
      <c r="P91" s="13"/>
      <c r="Q91" s="13"/>
      <c r="R91" s="13"/>
      <c r="S91" s="13"/>
      <c r="T91" s="13"/>
      <c r="U91" s="13"/>
      <c r="V91" s="32">
        <f t="shared" si="10"/>
        <v>194</v>
      </c>
      <c r="W91" s="13">
        <f t="shared" si="11"/>
        <v>194</v>
      </c>
      <c r="X91" s="13">
        <f t="shared" si="12"/>
        <v>0</v>
      </c>
    </row>
    <row r="92" spans="1:24" ht="27.6" x14ac:dyDescent="0.3">
      <c r="A92" s="3"/>
      <c r="B92" s="3"/>
      <c r="C92" s="7" t="s">
        <v>12</v>
      </c>
      <c r="D92" s="10" t="s">
        <v>20</v>
      </c>
      <c r="E92" s="13" t="s">
        <v>108</v>
      </c>
      <c r="F92" s="13" t="s">
        <v>161</v>
      </c>
      <c r="G92" s="19" t="s">
        <v>249</v>
      </c>
      <c r="H92" s="22">
        <v>0</v>
      </c>
      <c r="I92" s="13">
        <v>10</v>
      </c>
      <c r="J92" s="13">
        <v>10</v>
      </c>
      <c r="K92" s="13"/>
      <c r="L92" s="24" t="s">
        <v>291</v>
      </c>
      <c r="M92" s="13">
        <v>10</v>
      </c>
      <c r="N92" s="13"/>
      <c r="O92" s="13"/>
      <c r="P92" s="13"/>
      <c r="Q92" s="13"/>
      <c r="R92" s="13"/>
      <c r="S92" s="13"/>
      <c r="T92" s="13"/>
      <c r="U92" s="13"/>
      <c r="V92" s="32">
        <f t="shared" si="10"/>
        <v>10</v>
      </c>
      <c r="W92" s="13">
        <f t="shared" si="11"/>
        <v>10</v>
      </c>
      <c r="X92" s="13">
        <f t="shared" si="12"/>
        <v>0</v>
      </c>
    </row>
    <row r="93" spans="1:24" ht="27.6" x14ac:dyDescent="0.3">
      <c r="A93" s="3"/>
      <c r="B93" s="3"/>
      <c r="C93" s="7" t="s">
        <v>12</v>
      </c>
      <c r="D93" s="10" t="s">
        <v>20</v>
      </c>
      <c r="E93" s="13" t="s">
        <v>109</v>
      </c>
      <c r="F93" s="13" t="s">
        <v>161</v>
      </c>
      <c r="G93" s="19" t="s">
        <v>250</v>
      </c>
      <c r="H93" s="22">
        <v>0</v>
      </c>
      <c r="I93" s="13">
        <v>10</v>
      </c>
      <c r="J93" s="13">
        <v>10</v>
      </c>
      <c r="K93" s="13">
        <v>10</v>
      </c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32">
        <f t="shared" si="10"/>
        <v>10</v>
      </c>
      <c r="W93" s="13">
        <v>10</v>
      </c>
      <c r="X93" s="13">
        <v>0</v>
      </c>
    </row>
    <row r="94" spans="1:24" ht="27.6" x14ac:dyDescent="0.3">
      <c r="A94" s="3"/>
      <c r="B94" s="3"/>
      <c r="C94" s="7" t="s">
        <v>12</v>
      </c>
      <c r="D94" s="10" t="s">
        <v>20</v>
      </c>
      <c r="E94" s="13" t="s">
        <v>110</v>
      </c>
      <c r="F94" s="13" t="s">
        <v>161</v>
      </c>
      <c r="G94" s="19" t="s">
        <v>251</v>
      </c>
      <c r="H94" s="22">
        <v>0</v>
      </c>
      <c r="I94" s="13">
        <v>15</v>
      </c>
      <c r="J94" s="13">
        <v>15</v>
      </c>
      <c r="K94" s="13"/>
      <c r="L94" s="13"/>
      <c r="M94" s="13">
        <v>15</v>
      </c>
      <c r="N94" s="13"/>
      <c r="O94" s="13"/>
      <c r="P94" s="13"/>
      <c r="Q94" s="13"/>
      <c r="R94" s="13"/>
      <c r="S94" s="13"/>
      <c r="T94" s="13"/>
      <c r="U94" s="13"/>
      <c r="V94" s="32">
        <f t="shared" si="10"/>
        <v>15</v>
      </c>
      <c r="W94" s="13"/>
      <c r="X94" s="13"/>
    </row>
    <row r="95" spans="1:24" ht="27.6" x14ac:dyDescent="0.3">
      <c r="A95" s="3"/>
      <c r="B95" s="3"/>
      <c r="C95" s="7" t="s">
        <v>13</v>
      </c>
      <c r="D95" s="10" t="s">
        <v>20</v>
      </c>
      <c r="E95" s="13" t="s">
        <v>111</v>
      </c>
      <c r="F95" s="13" t="s">
        <v>161</v>
      </c>
      <c r="G95" s="19" t="s">
        <v>252</v>
      </c>
      <c r="H95" s="22">
        <v>0</v>
      </c>
      <c r="I95" s="13">
        <v>67</v>
      </c>
      <c r="J95" s="13">
        <v>67</v>
      </c>
      <c r="K95" s="13"/>
      <c r="L95" s="30"/>
      <c r="M95" s="13">
        <v>37</v>
      </c>
      <c r="N95" s="13">
        <v>30</v>
      </c>
      <c r="O95" s="13"/>
      <c r="P95" s="13"/>
      <c r="Q95" s="13"/>
      <c r="R95" s="13"/>
      <c r="S95" s="13"/>
      <c r="T95" s="13"/>
      <c r="U95" s="13"/>
      <c r="V95" s="32">
        <f t="shared" si="10"/>
        <v>67</v>
      </c>
      <c r="W95" s="13"/>
      <c r="X95" s="13"/>
    </row>
    <row r="96" spans="1:24" ht="27.6" x14ac:dyDescent="0.3">
      <c r="A96" s="3"/>
      <c r="B96" s="3"/>
      <c r="C96" s="7" t="s">
        <v>15</v>
      </c>
      <c r="D96" s="10" t="s">
        <v>20</v>
      </c>
      <c r="E96" s="13" t="s">
        <v>112</v>
      </c>
      <c r="F96" s="13" t="s">
        <v>161</v>
      </c>
      <c r="G96" s="19" t="s">
        <v>253</v>
      </c>
      <c r="H96" s="22">
        <v>0</v>
      </c>
      <c r="I96" s="13">
        <v>15</v>
      </c>
      <c r="J96" s="13">
        <v>15</v>
      </c>
      <c r="K96" s="13"/>
      <c r="L96" s="30"/>
      <c r="M96" s="13">
        <v>15</v>
      </c>
      <c r="N96" s="13"/>
      <c r="O96" s="13"/>
      <c r="P96" s="13"/>
      <c r="Q96" s="13"/>
      <c r="R96" s="13"/>
      <c r="S96" s="13"/>
      <c r="T96" s="13"/>
      <c r="U96" s="13"/>
      <c r="V96" s="32">
        <f t="shared" si="10"/>
        <v>15</v>
      </c>
      <c r="W96" s="13"/>
      <c r="X96" s="13"/>
    </row>
    <row r="97" spans="1:24" ht="27.6" x14ac:dyDescent="0.3">
      <c r="A97" s="3"/>
      <c r="B97" s="3"/>
      <c r="C97" s="7" t="s">
        <v>15</v>
      </c>
      <c r="D97" s="10" t="s">
        <v>20</v>
      </c>
      <c r="E97" s="13" t="s">
        <v>113</v>
      </c>
      <c r="F97" s="13" t="s">
        <v>161</v>
      </c>
      <c r="G97" s="19" t="s">
        <v>254</v>
      </c>
      <c r="H97" s="22">
        <v>0</v>
      </c>
      <c r="I97" s="13">
        <v>340</v>
      </c>
      <c r="J97" s="13">
        <v>340</v>
      </c>
      <c r="K97" s="13"/>
      <c r="L97" s="30"/>
      <c r="M97" s="13">
        <v>340</v>
      </c>
      <c r="N97" s="13"/>
      <c r="O97" s="13"/>
      <c r="P97" s="13"/>
      <c r="Q97" s="13"/>
      <c r="R97" s="13"/>
      <c r="S97" s="13"/>
      <c r="T97" s="13"/>
      <c r="U97" s="13"/>
      <c r="V97" s="32">
        <f t="shared" si="10"/>
        <v>340</v>
      </c>
      <c r="W97" s="13"/>
      <c r="X97" s="13"/>
    </row>
    <row r="98" spans="1:24" ht="27.6" x14ac:dyDescent="0.3">
      <c r="A98" s="3"/>
      <c r="B98" s="3"/>
      <c r="C98" s="7" t="s">
        <v>12</v>
      </c>
      <c r="D98" s="10" t="s">
        <v>20</v>
      </c>
      <c r="E98" s="13" t="s">
        <v>114</v>
      </c>
      <c r="F98" s="13" t="s">
        <v>162</v>
      </c>
      <c r="G98" s="19" t="s">
        <v>255</v>
      </c>
      <c r="H98" s="22">
        <v>8</v>
      </c>
      <c r="I98" s="13">
        <v>8</v>
      </c>
      <c r="J98" s="13">
        <v>0</v>
      </c>
      <c r="K98" s="24" t="s">
        <v>291</v>
      </c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32">
        <f t="shared" si="10"/>
        <v>0</v>
      </c>
      <c r="W98" s="13">
        <f>SUM(L98:U98)</f>
        <v>0</v>
      </c>
      <c r="X98" s="13">
        <f>J98-V98</f>
        <v>0</v>
      </c>
    </row>
    <row r="99" spans="1:24" ht="27.6" x14ac:dyDescent="0.3">
      <c r="A99" s="3"/>
      <c r="B99" s="3"/>
      <c r="C99" s="7" t="s">
        <v>12</v>
      </c>
      <c r="D99" s="10" t="s">
        <v>20</v>
      </c>
      <c r="E99" s="16" t="s">
        <v>115</v>
      </c>
      <c r="F99" s="13" t="s">
        <v>162</v>
      </c>
      <c r="G99" s="19" t="s">
        <v>256</v>
      </c>
      <c r="H99" s="22">
        <v>0</v>
      </c>
      <c r="I99" s="13">
        <v>234</v>
      </c>
      <c r="J99" s="13">
        <v>234</v>
      </c>
      <c r="K99" s="13"/>
      <c r="L99" s="24" t="s">
        <v>291</v>
      </c>
      <c r="M99" s="13">
        <v>50</v>
      </c>
      <c r="N99" s="13">
        <v>100</v>
      </c>
      <c r="O99" s="13">
        <v>40</v>
      </c>
      <c r="P99" s="13">
        <v>44</v>
      </c>
      <c r="Q99" s="13"/>
      <c r="R99" s="13"/>
      <c r="S99" s="13"/>
      <c r="T99" s="13"/>
      <c r="U99" s="13"/>
      <c r="V99" s="32">
        <f t="shared" si="10"/>
        <v>234</v>
      </c>
      <c r="W99" s="13">
        <v>234</v>
      </c>
      <c r="X99" s="13">
        <v>0</v>
      </c>
    </row>
    <row r="100" spans="1:24" ht="27.6" x14ac:dyDescent="0.3">
      <c r="A100" s="3"/>
      <c r="B100" s="3"/>
      <c r="C100" s="7" t="s">
        <v>13</v>
      </c>
      <c r="D100" s="10" t="s">
        <v>20</v>
      </c>
      <c r="E100" s="13" t="s">
        <v>116</v>
      </c>
      <c r="F100" s="13" t="s">
        <v>163</v>
      </c>
      <c r="G100" s="19" t="s">
        <v>257</v>
      </c>
      <c r="H100" s="22">
        <v>19</v>
      </c>
      <c r="I100" s="13">
        <v>19</v>
      </c>
      <c r="J100" s="13">
        <v>0</v>
      </c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35">
        <f t="shared" si="10"/>
        <v>0</v>
      </c>
      <c r="W100" s="13">
        <v>0</v>
      </c>
      <c r="X100" s="13">
        <v>0</v>
      </c>
    </row>
    <row r="101" spans="1:24" ht="27.6" x14ac:dyDescent="0.3">
      <c r="A101" s="3"/>
      <c r="B101" s="3"/>
      <c r="C101" s="7" t="s">
        <v>12</v>
      </c>
      <c r="D101" s="10" t="s">
        <v>20</v>
      </c>
      <c r="E101" s="16" t="s">
        <v>117</v>
      </c>
      <c r="F101" s="13" t="s">
        <v>149</v>
      </c>
      <c r="G101" s="19" t="s">
        <v>258</v>
      </c>
      <c r="H101" s="22">
        <v>0</v>
      </c>
      <c r="I101" s="13">
        <v>561</v>
      </c>
      <c r="J101" s="13">
        <v>462</v>
      </c>
      <c r="K101" s="13"/>
      <c r="L101" s="24" t="s">
        <v>291</v>
      </c>
      <c r="M101" s="13">
        <v>62</v>
      </c>
      <c r="N101" s="13">
        <v>75</v>
      </c>
      <c r="O101" s="13">
        <v>50</v>
      </c>
      <c r="P101" s="13">
        <v>50</v>
      </c>
      <c r="Q101" s="13">
        <v>75</v>
      </c>
      <c r="R101" s="13">
        <v>75</v>
      </c>
      <c r="S101" s="13">
        <v>75</v>
      </c>
      <c r="T101" s="13"/>
      <c r="U101" s="13"/>
      <c r="V101" s="32">
        <f t="shared" si="10"/>
        <v>462</v>
      </c>
      <c r="W101" s="13">
        <f t="shared" ref="W101:W107" si="13">SUM(L101:U101)</f>
        <v>462</v>
      </c>
      <c r="X101" s="13">
        <f t="shared" ref="X101:X107" si="14">J101-V101</f>
        <v>0</v>
      </c>
    </row>
    <row r="102" spans="1:24" ht="27.6" x14ac:dyDescent="0.3">
      <c r="A102" s="3"/>
      <c r="B102" s="3"/>
      <c r="C102" s="7" t="s">
        <v>12</v>
      </c>
      <c r="D102" s="10" t="s">
        <v>20</v>
      </c>
      <c r="E102" s="13" t="s">
        <v>118</v>
      </c>
      <c r="F102" s="13" t="s">
        <v>149</v>
      </c>
      <c r="G102" s="19" t="s">
        <v>259</v>
      </c>
      <c r="H102" s="22">
        <v>0</v>
      </c>
      <c r="I102" s="13">
        <v>74</v>
      </c>
      <c r="J102" s="13">
        <v>74</v>
      </c>
      <c r="K102" s="13">
        <v>74</v>
      </c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32">
        <f t="shared" si="10"/>
        <v>74</v>
      </c>
      <c r="W102" s="13">
        <f t="shared" si="13"/>
        <v>0</v>
      </c>
      <c r="X102" s="13">
        <f t="shared" si="14"/>
        <v>0</v>
      </c>
    </row>
    <row r="103" spans="1:24" ht="27.6" x14ac:dyDescent="0.3">
      <c r="A103" s="3"/>
      <c r="B103" s="3"/>
      <c r="C103" s="7" t="s">
        <v>14</v>
      </c>
      <c r="D103" s="10" t="s">
        <v>20</v>
      </c>
      <c r="E103" s="13" t="s">
        <v>119</v>
      </c>
      <c r="F103" s="13" t="s">
        <v>149</v>
      </c>
      <c r="G103" s="19" t="s">
        <v>260</v>
      </c>
      <c r="H103" s="22">
        <v>0</v>
      </c>
      <c r="I103" s="13">
        <v>228</v>
      </c>
      <c r="J103" s="13">
        <v>228</v>
      </c>
      <c r="K103" s="13"/>
      <c r="L103" s="24" t="s">
        <v>291</v>
      </c>
      <c r="M103" s="13">
        <v>60</v>
      </c>
      <c r="N103" s="13">
        <v>60</v>
      </c>
      <c r="O103" s="13">
        <v>70</v>
      </c>
      <c r="P103" s="13">
        <v>38</v>
      </c>
      <c r="Q103" s="24" t="s">
        <v>291</v>
      </c>
      <c r="R103" s="13"/>
      <c r="S103" s="13"/>
      <c r="T103" s="13"/>
      <c r="U103" s="13"/>
      <c r="V103" s="32">
        <f t="shared" si="10"/>
        <v>228</v>
      </c>
      <c r="W103" s="13">
        <f t="shared" si="13"/>
        <v>228</v>
      </c>
      <c r="X103" s="13">
        <f t="shared" si="14"/>
        <v>0</v>
      </c>
    </row>
    <row r="104" spans="1:24" ht="27.6" x14ac:dyDescent="0.3">
      <c r="A104" s="3"/>
      <c r="B104" s="3"/>
      <c r="C104" s="7" t="s">
        <v>14</v>
      </c>
      <c r="D104" s="10" t="s">
        <v>20</v>
      </c>
      <c r="E104" s="15" t="s">
        <v>120</v>
      </c>
      <c r="F104" s="13" t="s">
        <v>149</v>
      </c>
      <c r="G104" s="19" t="s">
        <v>261</v>
      </c>
      <c r="H104" s="22">
        <v>0</v>
      </c>
      <c r="I104" s="13">
        <v>126</v>
      </c>
      <c r="J104" s="13">
        <v>126</v>
      </c>
      <c r="K104" s="13">
        <v>126</v>
      </c>
      <c r="L104" s="24" t="s">
        <v>291</v>
      </c>
      <c r="M104" s="24" t="s">
        <v>291</v>
      </c>
      <c r="N104" s="13"/>
      <c r="O104" s="13"/>
      <c r="P104" s="13"/>
      <c r="Q104" s="13"/>
      <c r="R104" s="13"/>
      <c r="S104" s="13"/>
      <c r="T104" s="13"/>
      <c r="U104" s="13"/>
      <c r="V104" s="32">
        <f t="shared" si="10"/>
        <v>126</v>
      </c>
      <c r="W104" s="13">
        <f t="shared" si="13"/>
        <v>0</v>
      </c>
      <c r="X104" s="13">
        <f t="shared" si="14"/>
        <v>0</v>
      </c>
    </row>
    <row r="105" spans="1:24" ht="27.6" x14ac:dyDescent="0.3">
      <c r="A105" s="3"/>
      <c r="B105" s="3"/>
      <c r="C105" s="7" t="s">
        <v>12</v>
      </c>
      <c r="D105" s="10" t="s">
        <v>20</v>
      </c>
      <c r="E105" s="15" t="s">
        <v>121</v>
      </c>
      <c r="F105" s="13" t="s">
        <v>149</v>
      </c>
      <c r="G105" s="19" t="s">
        <v>262</v>
      </c>
      <c r="H105" s="22">
        <v>0</v>
      </c>
      <c r="I105" s="13">
        <v>77</v>
      </c>
      <c r="J105" s="13">
        <v>77</v>
      </c>
      <c r="K105" s="13"/>
      <c r="L105" s="24"/>
      <c r="M105" s="28">
        <v>35</v>
      </c>
      <c r="N105" s="13">
        <v>42</v>
      </c>
      <c r="O105" s="13"/>
      <c r="P105" s="13"/>
      <c r="Q105" s="13"/>
      <c r="R105" s="13"/>
      <c r="S105" s="13"/>
      <c r="T105" s="13"/>
      <c r="U105" s="13"/>
      <c r="V105" s="32">
        <f t="shared" si="10"/>
        <v>77</v>
      </c>
      <c r="W105" s="13">
        <f t="shared" si="13"/>
        <v>77</v>
      </c>
      <c r="X105" s="13">
        <f t="shared" si="14"/>
        <v>0</v>
      </c>
    </row>
    <row r="106" spans="1:24" ht="27.6" x14ac:dyDescent="0.3">
      <c r="A106" s="3"/>
      <c r="B106" s="3"/>
      <c r="C106" s="7" t="s">
        <v>12</v>
      </c>
      <c r="D106" s="10" t="s">
        <v>20</v>
      </c>
      <c r="E106" s="13" t="s">
        <v>122</v>
      </c>
      <c r="F106" s="13" t="s">
        <v>156</v>
      </c>
      <c r="G106" s="19" t="s">
        <v>263</v>
      </c>
      <c r="H106" s="22">
        <v>0</v>
      </c>
      <c r="I106" s="13">
        <v>184</v>
      </c>
      <c r="J106" s="13">
        <f>184-17</f>
        <v>167</v>
      </c>
      <c r="K106" s="13">
        <v>52</v>
      </c>
      <c r="L106" s="13">
        <v>50</v>
      </c>
      <c r="M106" s="13">
        <v>50</v>
      </c>
      <c r="N106" s="13">
        <v>15</v>
      </c>
      <c r="O106" s="13"/>
      <c r="P106" s="13"/>
      <c r="Q106" s="13"/>
      <c r="R106" s="13"/>
      <c r="S106" s="13"/>
      <c r="T106" s="13"/>
      <c r="U106" s="13"/>
      <c r="V106" s="32">
        <f t="shared" si="10"/>
        <v>167</v>
      </c>
      <c r="W106" s="13">
        <f t="shared" si="13"/>
        <v>115</v>
      </c>
      <c r="X106" s="13">
        <f t="shared" si="14"/>
        <v>0</v>
      </c>
    </row>
    <row r="107" spans="1:24" ht="27.6" x14ac:dyDescent="0.3">
      <c r="A107" s="3"/>
      <c r="B107" s="3"/>
      <c r="C107" s="7" t="s">
        <v>13</v>
      </c>
      <c r="D107" s="10" t="s">
        <v>20</v>
      </c>
      <c r="E107" s="13" t="s">
        <v>123</v>
      </c>
      <c r="F107" s="13" t="s">
        <v>156</v>
      </c>
      <c r="G107" s="19" t="s">
        <v>263</v>
      </c>
      <c r="H107" s="22">
        <v>0</v>
      </c>
      <c r="I107" s="13">
        <v>85</v>
      </c>
      <c r="J107" s="13">
        <v>85</v>
      </c>
      <c r="K107" s="13">
        <v>85</v>
      </c>
      <c r="L107" s="13">
        <v>0</v>
      </c>
      <c r="M107" s="13">
        <v>0</v>
      </c>
      <c r="N107" s="13">
        <v>0</v>
      </c>
      <c r="O107" s="13"/>
      <c r="P107" s="13"/>
      <c r="Q107" s="13"/>
      <c r="R107" s="13"/>
      <c r="S107" s="13"/>
      <c r="T107" s="13"/>
      <c r="U107" s="13"/>
      <c r="V107" s="32">
        <f t="shared" si="10"/>
        <v>85</v>
      </c>
      <c r="W107" s="13">
        <f t="shared" si="13"/>
        <v>0</v>
      </c>
      <c r="X107" s="13">
        <f t="shared" si="14"/>
        <v>0</v>
      </c>
    </row>
    <row r="108" spans="1:24" ht="27.6" x14ac:dyDescent="0.3">
      <c r="A108" s="3"/>
      <c r="B108" s="3"/>
      <c r="C108" s="7" t="s">
        <v>15</v>
      </c>
      <c r="D108" s="10" t="s">
        <v>20</v>
      </c>
      <c r="E108" s="13" t="s">
        <v>124</v>
      </c>
      <c r="F108" s="13" t="s">
        <v>156</v>
      </c>
      <c r="G108" s="19" t="s">
        <v>263</v>
      </c>
      <c r="H108" s="22">
        <v>0</v>
      </c>
      <c r="I108" s="13">
        <v>86</v>
      </c>
      <c r="J108" s="13">
        <f>86-37</f>
        <v>49</v>
      </c>
      <c r="K108" s="13">
        <v>49</v>
      </c>
      <c r="L108" s="24" t="s">
        <v>291</v>
      </c>
      <c r="M108" s="13"/>
      <c r="N108" s="13"/>
      <c r="O108" s="13"/>
      <c r="P108" s="13"/>
      <c r="Q108" s="13"/>
      <c r="R108" s="13"/>
      <c r="S108" s="13"/>
      <c r="T108" s="13"/>
      <c r="U108" s="13"/>
      <c r="V108" s="32">
        <v>49</v>
      </c>
      <c r="W108" s="13">
        <v>49</v>
      </c>
      <c r="X108" s="13">
        <v>0</v>
      </c>
    </row>
    <row r="109" spans="1:24" ht="27.6" x14ac:dyDescent="0.3">
      <c r="A109" s="3"/>
      <c r="B109" s="3"/>
      <c r="C109" s="7" t="s">
        <v>12</v>
      </c>
      <c r="D109" s="10" t="s">
        <v>20</v>
      </c>
      <c r="E109" s="13" t="s">
        <v>125</v>
      </c>
      <c r="F109" s="13" t="s">
        <v>156</v>
      </c>
      <c r="G109" s="19" t="s">
        <v>264</v>
      </c>
      <c r="H109" s="22">
        <v>0</v>
      </c>
      <c r="I109" s="13">
        <v>23</v>
      </c>
      <c r="J109" s="13">
        <v>23</v>
      </c>
      <c r="K109" s="13"/>
      <c r="L109" s="24" t="s">
        <v>291</v>
      </c>
      <c r="M109" s="13">
        <v>5</v>
      </c>
      <c r="N109" s="13">
        <v>6</v>
      </c>
      <c r="O109" s="13">
        <v>12</v>
      </c>
      <c r="P109" s="13"/>
      <c r="Q109" s="13"/>
      <c r="R109" s="13"/>
      <c r="S109" s="13"/>
      <c r="T109" s="13"/>
      <c r="U109" s="13"/>
      <c r="V109" s="32">
        <f>SUM(K109:U109)</f>
        <v>23</v>
      </c>
      <c r="W109" s="13">
        <f>SUM(L109:U109)</f>
        <v>23</v>
      </c>
      <c r="X109" s="13">
        <f>J109-V109</f>
        <v>0</v>
      </c>
    </row>
    <row r="110" spans="1:24" ht="27.6" x14ac:dyDescent="0.3">
      <c r="A110" s="3"/>
      <c r="B110" s="3"/>
      <c r="C110" s="7" t="s">
        <v>12</v>
      </c>
      <c r="D110" s="10" t="s">
        <v>20</v>
      </c>
      <c r="E110" s="13" t="s">
        <v>126</v>
      </c>
      <c r="F110" s="13" t="s">
        <v>156</v>
      </c>
      <c r="G110" s="19" t="s">
        <v>265</v>
      </c>
      <c r="H110" s="22">
        <v>0</v>
      </c>
      <c r="I110" s="13">
        <v>44</v>
      </c>
      <c r="J110" s="13">
        <v>44</v>
      </c>
      <c r="K110" s="13">
        <v>44</v>
      </c>
      <c r="L110" s="24"/>
      <c r="M110" s="13"/>
      <c r="N110" s="13"/>
      <c r="O110" s="13"/>
      <c r="P110" s="13"/>
      <c r="Q110" s="13"/>
      <c r="R110" s="13"/>
      <c r="S110" s="13"/>
      <c r="T110" s="13"/>
      <c r="U110" s="13"/>
      <c r="V110" s="32">
        <f>SUM(K110:U110)</f>
        <v>44</v>
      </c>
      <c r="W110" s="13">
        <f>SUM(L110:U110)</f>
        <v>0</v>
      </c>
      <c r="X110" s="13">
        <f>J110-V110</f>
        <v>0</v>
      </c>
    </row>
    <row r="111" spans="1:24" ht="27.6" x14ac:dyDescent="0.3">
      <c r="A111" s="3"/>
      <c r="B111" s="3"/>
      <c r="C111" s="7" t="s">
        <v>12</v>
      </c>
      <c r="D111" s="10" t="s">
        <v>20</v>
      </c>
      <c r="E111" s="13" t="s">
        <v>127</v>
      </c>
      <c r="F111" s="13" t="s">
        <v>164</v>
      </c>
      <c r="G111" s="19" t="s">
        <v>266</v>
      </c>
      <c r="H111" s="22">
        <v>42</v>
      </c>
      <c r="I111" s="13">
        <v>70</v>
      </c>
      <c r="J111" s="13">
        <v>0</v>
      </c>
      <c r="K111" s="24" t="s">
        <v>291</v>
      </c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32">
        <f>SUM(K111:U111)</f>
        <v>0</v>
      </c>
      <c r="W111" s="13">
        <f>SUM(L111:U111)</f>
        <v>0</v>
      </c>
      <c r="X111" s="13">
        <f>J111-V111</f>
        <v>0</v>
      </c>
    </row>
    <row r="112" spans="1:24" ht="27.6" x14ac:dyDescent="0.3">
      <c r="A112" s="3"/>
      <c r="B112" s="3"/>
      <c r="C112" s="7" t="s">
        <v>13</v>
      </c>
      <c r="D112" s="10" t="s">
        <v>20</v>
      </c>
      <c r="E112" s="16" t="s">
        <v>128</v>
      </c>
      <c r="F112" s="13" t="s">
        <v>164</v>
      </c>
      <c r="G112" s="19" t="s">
        <v>267</v>
      </c>
      <c r="H112" s="23">
        <v>28</v>
      </c>
      <c r="I112" s="18">
        <v>28</v>
      </c>
      <c r="J112" s="18">
        <v>0</v>
      </c>
      <c r="K112" s="26" t="s">
        <v>291</v>
      </c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32">
        <f>SUM(K112:U112)</f>
        <v>0</v>
      </c>
      <c r="W112" s="13">
        <f>SUM(L112:U112)</f>
        <v>0</v>
      </c>
      <c r="X112" s="13">
        <f>J112-V112</f>
        <v>0</v>
      </c>
    </row>
    <row r="113" spans="1:24" ht="27.6" x14ac:dyDescent="0.3">
      <c r="A113" s="3"/>
      <c r="B113" s="3"/>
      <c r="C113" s="9" t="s">
        <v>15</v>
      </c>
      <c r="D113" s="11" t="s">
        <v>20</v>
      </c>
      <c r="E113" s="17" t="s">
        <v>129</v>
      </c>
      <c r="F113" s="18" t="s">
        <v>165</v>
      </c>
      <c r="G113" s="21" t="s">
        <v>268</v>
      </c>
      <c r="H113" s="23">
        <v>0</v>
      </c>
      <c r="I113" s="18">
        <v>20</v>
      </c>
      <c r="J113" s="18">
        <v>20</v>
      </c>
      <c r="K113" s="18"/>
      <c r="L113" s="26" t="s">
        <v>291</v>
      </c>
      <c r="M113" s="18">
        <v>10</v>
      </c>
      <c r="N113" s="18">
        <v>10</v>
      </c>
      <c r="O113" s="18"/>
      <c r="P113" s="18"/>
      <c r="Q113" s="18"/>
      <c r="R113" s="18"/>
      <c r="S113" s="18"/>
      <c r="T113" s="18"/>
      <c r="U113" s="18"/>
      <c r="V113" s="32">
        <v>20</v>
      </c>
      <c r="W113" s="13">
        <v>20</v>
      </c>
      <c r="X113" s="13">
        <v>0</v>
      </c>
    </row>
    <row r="114" spans="1:24" ht="27.6" x14ac:dyDescent="0.3">
      <c r="A114" s="3"/>
      <c r="B114" s="3"/>
      <c r="C114" s="7" t="s">
        <v>12</v>
      </c>
      <c r="D114" s="10" t="s">
        <v>20</v>
      </c>
      <c r="E114" s="13" t="s">
        <v>130</v>
      </c>
      <c r="F114" s="13" t="s">
        <v>152</v>
      </c>
      <c r="G114" s="19" t="s">
        <v>269</v>
      </c>
      <c r="H114" s="22">
        <v>0</v>
      </c>
      <c r="I114" s="13">
        <v>40</v>
      </c>
      <c r="J114" s="13">
        <v>5</v>
      </c>
      <c r="K114" s="13"/>
      <c r="L114" s="13"/>
      <c r="M114" s="13">
        <v>5</v>
      </c>
      <c r="N114" s="13"/>
      <c r="O114" s="13"/>
      <c r="P114" s="13"/>
      <c r="Q114" s="13"/>
      <c r="R114" s="13"/>
      <c r="S114" s="13"/>
      <c r="T114" s="13"/>
      <c r="U114" s="13"/>
      <c r="V114" s="32">
        <f>SUM(K114:U114)</f>
        <v>5</v>
      </c>
      <c r="W114" s="13">
        <f>SUM(L114:U114)</f>
        <v>5</v>
      </c>
      <c r="X114" s="13">
        <f>J114-V114</f>
        <v>0</v>
      </c>
    </row>
    <row r="115" spans="1:24" ht="27.6" x14ac:dyDescent="0.3">
      <c r="A115" s="3"/>
      <c r="B115" s="3"/>
      <c r="C115" s="7" t="s">
        <v>12</v>
      </c>
      <c r="D115" s="10" t="s">
        <v>20</v>
      </c>
      <c r="E115" s="13" t="s">
        <v>131</v>
      </c>
      <c r="F115" s="13" t="s">
        <v>166</v>
      </c>
      <c r="G115" s="19" t="s">
        <v>270</v>
      </c>
      <c r="H115" s="22">
        <v>12</v>
      </c>
      <c r="I115" s="13">
        <v>12</v>
      </c>
      <c r="J115" s="13">
        <v>0</v>
      </c>
      <c r="K115" s="24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35">
        <v>0</v>
      </c>
      <c r="W115" s="13">
        <f>SUM(L115:U115)</f>
        <v>0</v>
      </c>
      <c r="X115" s="13">
        <f>J115-V115</f>
        <v>0</v>
      </c>
    </row>
    <row r="116" spans="1:24" ht="27.6" x14ac:dyDescent="0.3">
      <c r="A116" s="3"/>
      <c r="B116" s="3"/>
      <c r="C116" s="7" t="s">
        <v>12</v>
      </c>
      <c r="D116" s="10" t="s">
        <v>20</v>
      </c>
      <c r="E116" s="13" t="s">
        <v>132</v>
      </c>
      <c r="F116" s="13" t="s">
        <v>166</v>
      </c>
      <c r="G116" s="19" t="s">
        <v>271</v>
      </c>
      <c r="H116" s="22">
        <v>18</v>
      </c>
      <c r="I116" s="13">
        <v>18</v>
      </c>
      <c r="J116" s="13">
        <v>0</v>
      </c>
      <c r="K116" s="13"/>
      <c r="L116" s="24"/>
      <c r="M116" s="13"/>
      <c r="N116" s="13"/>
      <c r="O116" s="13"/>
      <c r="P116" s="13"/>
      <c r="Q116" s="13"/>
      <c r="R116" s="13"/>
      <c r="S116" s="13"/>
      <c r="T116" s="13"/>
      <c r="U116" s="13"/>
      <c r="V116" s="35">
        <f t="shared" ref="V116:V122" si="15">SUM(K116:U116)</f>
        <v>0</v>
      </c>
      <c r="W116" s="13">
        <f>SUM(L116:U116)</f>
        <v>0</v>
      </c>
      <c r="X116" s="13">
        <f>J116-V116</f>
        <v>0</v>
      </c>
    </row>
    <row r="117" spans="1:24" ht="27.6" x14ac:dyDescent="0.3">
      <c r="A117" s="3"/>
      <c r="B117" s="3"/>
      <c r="C117" s="7" t="s">
        <v>13</v>
      </c>
      <c r="D117" s="10" t="s">
        <v>20</v>
      </c>
      <c r="E117" s="13" t="s">
        <v>133</v>
      </c>
      <c r="F117" s="13" t="s">
        <v>166</v>
      </c>
      <c r="G117" s="19" t="s">
        <v>272</v>
      </c>
      <c r="H117" s="22">
        <v>0</v>
      </c>
      <c r="I117" s="13">
        <v>23</v>
      </c>
      <c r="J117" s="13">
        <v>23</v>
      </c>
      <c r="K117" s="13">
        <v>23</v>
      </c>
      <c r="L117" s="24" t="s">
        <v>291</v>
      </c>
      <c r="M117" s="13"/>
      <c r="N117" s="13"/>
      <c r="O117" s="13"/>
      <c r="P117" s="13"/>
      <c r="Q117" s="13"/>
      <c r="R117" s="13"/>
      <c r="S117" s="13"/>
      <c r="T117" s="13"/>
      <c r="U117" s="13"/>
      <c r="V117" s="32">
        <f t="shared" si="15"/>
        <v>23</v>
      </c>
      <c r="W117" s="13">
        <f>SUM(L117:U117)</f>
        <v>0</v>
      </c>
      <c r="X117" s="13">
        <f>J117-V117</f>
        <v>0</v>
      </c>
    </row>
    <row r="118" spans="1:24" ht="27.6" x14ac:dyDescent="0.3">
      <c r="A118" s="3"/>
      <c r="B118" s="3"/>
      <c r="C118" s="7" t="s">
        <v>15</v>
      </c>
      <c r="D118" s="10" t="s">
        <v>20</v>
      </c>
      <c r="E118" s="13" t="s">
        <v>134</v>
      </c>
      <c r="F118" s="13" t="s">
        <v>166</v>
      </c>
      <c r="G118" s="19" t="s">
        <v>273</v>
      </c>
      <c r="H118" s="22">
        <v>0</v>
      </c>
      <c r="I118" s="13">
        <v>20</v>
      </c>
      <c r="J118" s="13">
        <v>20</v>
      </c>
      <c r="K118" s="13"/>
      <c r="L118" s="24" t="s">
        <v>291</v>
      </c>
      <c r="M118" s="13">
        <v>10</v>
      </c>
      <c r="N118" s="13">
        <v>10</v>
      </c>
      <c r="O118" s="13"/>
      <c r="P118" s="13"/>
      <c r="Q118" s="13"/>
      <c r="R118" s="13"/>
      <c r="S118" s="13"/>
      <c r="T118" s="13"/>
      <c r="U118" s="13"/>
      <c r="V118" s="32">
        <f t="shared" si="15"/>
        <v>20</v>
      </c>
      <c r="W118" s="13">
        <v>20</v>
      </c>
      <c r="X118" s="13">
        <v>0</v>
      </c>
    </row>
    <row r="119" spans="1:24" ht="27.6" x14ac:dyDescent="0.3">
      <c r="A119" s="3"/>
      <c r="B119" s="3"/>
      <c r="C119" s="7" t="s">
        <v>13</v>
      </c>
      <c r="D119" s="10" t="s">
        <v>20</v>
      </c>
      <c r="E119" s="13" t="s">
        <v>135</v>
      </c>
      <c r="F119" s="13" t="s">
        <v>166</v>
      </c>
      <c r="G119" s="19" t="s">
        <v>274</v>
      </c>
      <c r="H119" s="22">
        <v>0</v>
      </c>
      <c r="I119" s="13">
        <v>70</v>
      </c>
      <c r="J119" s="13">
        <v>70</v>
      </c>
      <c r="K119" s="13">
        <v>70</v>
      </c>
      <c r="L119" s="24"/>
      <c r="M119" s="13"/>
      <c r="N119" s="13"/>
      <c r="O119" s="13"/>
      <c r="P119" s="13"/>
      <c r="Q119" s="13"/>
      <c r="R119" s="13"/>
      <c r="S119" s="13"/>
      <c r="T119" s="13"/>
      <c r="U119" s="13"/>
      <c r="V119" s="32">
        <f t="shared" si="15"/>
        <v>70</v>
      </c>
      <c r="W119" s="13">
        <v>20</v>
      </c>
      <c r="X119" s="13">
        <v>0</v>
      </c>
    </row>
    <row r="120" spans="1:24" ht="27.6" x14ac:dyDescent="0.3">
      <c r="A120" s="3"/>
      <c r="B120" s="3"/>
      <c r="C120" s="7" t="s">
        <v>12</v>
      </c>
      <c r="D120" s="10" t="s">
        <v>20</v>
      </c>
      <c r="E120" s="13" t="s">
        <v>136</v>
      </c>
      <c r="F120" s="13" t="s">
        <v>167</v>
      </c>
      <c r="G120" s="19" t="s">
        <v>275</v>
      </c>
      <c r="H120" s="22">
        <v>0</v>
      </c>
      <c r="I120" s="13">
        <v>18</v>
      </c>
      <c r="J120" s="13">
        <v>18</v>
      </c>
      <c r="K120" s="13"/>
      <c r="L120" s="24" t="s">
        <v>291</v>
      </c>
      <c r="M120" s="13">
        <v>18</v>
      </c>
      <c r="N120" s="13"/>
      <c r="O120" s="13"/>
      <c r="P120" s="13"/>
      <c r="Q120" s="13"/>
      <c r="R120" s="13"/>
      <c r="S120" s="13"/>
      <c r="T120" s="13"/>
      <c r="U120" s="13"/>
      <c r="V120" s="32">
        <f t="shared" si="15"/>
        <v>18</v>
      </c>
      <c r="W120" s="13">
        <f>SUM(L120:U120)</f>
        <v>18</v>
      </c>
      <c r="X120" s="13">
        <f t="shared" ref="X120:X131" si="16">J120-V120</f>
        <v>0</v>
      </c>
    </row>
    <row r="121" spans="1:24" ht="27.6" x14ac:dyDescent="0.3">
      <c r="A121" s="3"/>
      <c r="B121" s="3"/>
      <c r="C121" s="7" t="s">
        <v>13</v>
      </c>
      <c r="D121" s="10" t="s">
        <v>20</v>
      </c>
      <c r="E121" s="13" t="s">
        <v>137</v>
      </c>
      <c r="F121" s="13" t="s">
        <v>167</v>
      </c>
      <c r="G121" s="19" t="s">
        <v>276</v>
      </c>
      <c r="H121" s="22">
        <v>0</v>
      </c>
      <c r="I121" s="13">
        <v>41</v>
      </c>
      <c r="J121" s="13">
        <v>41</v>
      </c>
      <c r="K121" s="13">
        <v>41</v>
      </c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32">
        <f t="shared" si="15"/>
        <v>41</v>
      </c>
      <c r="W121" s="13">
        <f>SUM(L121:U121)</f>
        <v>0</v>
      </c>
      <c r="X121" s="13">
        <f t="shared" si="16"/>
        <v>0</v>
      </c>
    </row>
    <row r="122" spans="1:24" ht="27.6" x14ac:dyDescent="0.3">
      <c r="A122" s="3"/>
      <c r="B122" s="3"/>
      <c r="C122" s="7" t="s">
        <v>13</v>
      </c>
      <c r="D122" s="10" t="s">
        <v>20</v>
      </c>
      <c r="E122" s="13" t="s">
        <v>138</v>
      </c>
      <c r="F122" s="13" t="s">
        <v>167</v>
      </c>
      <c r="G122" s="19" t="s">
        <v>277</v>
      </c>
      <c r="H122" s="22">
        <v>0</v>
      </c>
      <c r="I122" s="13">
        <v>11</v>
      </c>
      <c r="J122" s="13">
        <v>11</v>
      </c>
      <c r="K122" s="13">
        <v>11</v>
      </c>
      <c r="L122" s="24"/>
      <c r="M122" s="24"/>
      <c r="N122" s="13"/>
      <c r="O122" s="13"/>
      <c r="P122" s="13"/>
      <c r="Q122" s="13"/>
      <c r="R122" s="13"/>
      <c r="S122" s="13"/>
      <c r="T122" s="13"/>
      <c r="U122" s="13"/>
      <c r="V122" s="32">
        <f t="shared" si="15"/>
        <v>11</v>
      </c>
      <c r="W122" s="13">
        <f>SUM(L122:U122)</f>
        <v>0</v>
      </c>
      <c r="X122" s="13">
        <f t="shared" si="16"/>
        <v>0</v>
      </c>
    </row>
    <row r="123" spans="1:24" ht="27.6" x14ac:dyDescent="0.3">
      <c r="A123" s="3"/>
      <c r="B123" s="3"/>
      <c r="C123" s="7" t="s">
        <v>13</v>
      </c>
      <c r="D123" s="10" t="s">
        <v>20</v>
      </c>
      <c r="E123" s="13" t="s">
        <v>139</v>
      </c>
      <c r="F123" s="13" t="s">
        <v>167</v>
      </c>
      <c r="G123" s="19" t="s">
        <v>278</v>
      </c>
      <c r="H123" s="22">
        <v>0</v>
      </c>
      <c r="I123" s="13">
        <v>53</v>
      </c>
      <c r="J123" s="13">
        <v>53</v>
      </c>
      <c r="K123" s="13"/>
      <c r="L123" s="24" t="s">
        <v>291</v>
      </c>
      <c r="M123" s="13">
        <v>20</v>
      </c>
      <c r="N123" s="13">
        <v>33</v>
      </c>
      <c r="O123" s="13"/>
      <c r="P123" s="13"/>
      <c r="Q123" s="13"/>
      <c r="R123" s="13"/>
      <c r="S123" s="13"/>
      <c r="T123" s="13"/>
      <c r="U123" s="13"/>
      <c r="V123" s="32">
        <v>53</v>
      </c>
      <c r="W123" s="13">
        <v>53</v>
      </c>
      <c r="X123" s="13">
        <f t="shared" si="16"/>
        <v>0</v>
      </c>
    </row>
    <row r="124" spans="1:24" ht="27.6" x14ac:dyDescent="0.3">
      <c r="A124" s="3"/>
      <c r="B124" s="3"/>
      <c r="C124" s="7" t="s">
        <v>12</v>
      </c>
      <c r="D124" s="10" t="s">
        <v>20</v>
      </c>
      <c r="E124" s="13" t="s">
        <v>140</v>
      </c>
      <c r="F124" s="13" t="s">
        <v>158</v>
      </c>
      <c r="G124" s="19" t="s">
        <v>279</v>
      </c>
      <c r="H124" s="22">
        <v>0</v>
      </c>
      <c r="I124" s="13">
        <v>32</v>
      </c>
      <c r="J124" s="13">
        <v>32</v>
      </c>
      <c r="K124" s="13"/>
      <c r="L124" s="24" t="s">
        <v>291</v>
      </c>
      <c r="M124" s="13">
        <v>15</v>
      </c>
      <c r="N124" s="13">
        <v>17</v>
      </c>
      <c r="O124" s="13"/>
      <c r="P124" s="13"/>
      <c r="Q124" s="13"/>
      <c r="R124" s="13"/>
      <c r="S124" s="13"/>
      <c r="T124" s="13"/>
      <c r="U124" s="13"/>
      <c r="V124" s="32">
        <f t="shared" ref="V124:V131" si="17">SUM(K124:U124)</f>
        <v>32</v>
      </c>
      <c r="W124" s="13">
        <f t="shared" ref="W124:W131" si="18">SUM(L124:U124)</f>
        <v>32</v>
      </c>
      <c r="X124" s="13">
        <f t="shared" si="16"/>
        <v>0</v>
      </c>
    </row>
    <row r="125" spans="1:24" ht="27.6" x14ac:dyDescent="0.3">
      <c r="A125" s="4"/>
      <c r="B125" s="4"/>
      <c r="C125" s="7" t="s">
        <v>13</v>
      </c>
      <c r="D125" s="10" t="s">
        <v>20</v>
      </c>
      <c r="E125" s="13" t="s">
        <v>141</v>
      </c>
      <c r="F125" s="13" t="s">
        <v>168</v>
      </c>
      <c r="G125" s="19" t="s">
        <v>280</v>
      </c>
      <c r="H125" s="22">
        <v>41</v>
      </c>
      <c r="I125" s="13">
        <v>41</v>
      </c>
      <c r="J125" s="13">
        <v>0</v>
      </c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32">
        <f t="shared" si="17"/>
        <v>0</v>
      </c>
      <c r="W125" s="13">
        <f t="shared" si="18"/>
        <v>0</v>
      </c>
      <c r="X125" s="13">
        <f t="shared" si="16"/>
        <v>0</v>
      </c>
    </row>
    <row r="126" spans="1:24" ht="27.6" x14ac:dyDescent="0.3">
      <c r="A126" s="4"/>
      <c r="B126" s="4"/>
      <c r="C126" s="7" t="s">
        <v>13</v>
      </c>
      <c r="D126" s="10" t="s">
        <v>20</v>
      </c>
      <c r="E126" s="13" t="s">
        <v>142</v>
      </c>
      <c r="F126" s="13" t="s">
        <v>168</v>
      </c>
      <c r="G126" s="19" t="s">
        <v>281</v>
      </c>
      <c r="H126" s="22">
        <v>0</v>
      </c>
      <c r="I126" s="13">
        <v>81</v>
      </c>
      <c r="J126" s="13">
        <v>81</v>
      </c>
      <c r="K126" s="13">
        <v>81</v>
      </c>
      <c r="L126" s="24" t="s">
        <v>291</v>
      </c>
      <c r="M126" s="24" t="s">
        <v>291</v>
      </c>
      <c r="N126" s="13"/>
      <c r="O126" s="13"/>
      <c r="P126" s="13"/>
      <c r="Q126" s="13"/>
      <c r="R126" s="13"/>
      <c r="S126" s="13"/>
      <c r="T126" s="13"/>
      <c r="U126" s="13"/>
      <c r="V126" s="32">
        <f t="shared" si="17"/>
        <v>81</v>
      </c>
      <c r="W126" s="13">
        <f t="shared" si="18"/>
        <v>0</v>
      </c>
      <c r="X126" s="13">
        <f t="shared" si="16"/>
        <v>0</v>
      </c>
    </row>
    <row r="127" spans="1:24" ht="27.6" x14ac:dyDescent="0.3">
      <c r="A127" s="3"/>
      <c r="B127" s="3"/>
      <c r="C127" s="7" t="s">
        <v>12</v>
      </c>
      <c r="D127" s="10" t="s">
        <v>20</v>
      </c>
      <c r="E127" s="13" t="s">
        <v>143</v>
      </c>
      <c r="F127" s="13" t="s">
        <v>169</v>
      </c>
      <c r="G127" s="19" t="s">
        <v>282</v>
      </c>
      <c r="H127" s="22">
        <v>0</v>
      </c>
      <c r="I127" s="13">
        <v>13</v>
      </c>
      <c r="J127" s="13">
        <v>13</v>
      </c>
      <c r="K127" s="13"/>
      <c r="L127" s="30"/>
      <c r="M127" s="13">
        <v>6</v>
      </c>
      <c r="N127" s="13">
        <v>7</v>
      </c>
      <c r="O127" s="13"/>
      <c r="P127" s="13"/>
      <c r="Q127" s="13"/>
      <c r="R127" s="13"/>
      <c r="S127" s="13"/>
      <c r="T127" s="13"/>
      <c r="U127" s="13"/>
      <c r="V127" s="32">
        <f t="shared" si="17"/>
        <v>13</v>
      </c>
      <c r="W127" s="13">
        <f t="shared" si="18"/>
        <v>13</v>
      </c>
      <c r="X127" s="13">
        <f t="shared" si="16"/>
        <v>0</v>
      </c>
    </row>
    <row r="128" spans="1:24" ht="27.6" x14ac:dyDescent="0.3">
      <c r="A128" s="3"/>
      <c r="B128" s="3"/>
      <c r="C128" s="7" t="s">
        <v>12</v>
      </c>
      <c r="D128" s="10" t="s">
        <v>20</v>
      </c>
      <c r="E128" s="13" t="s">
        <v>144</v>
      </c>
      <c r="F128" s="13" t="s">
        <v>155</v>
      </c>
      <c r="G128" s="19" t="s">
        <v>283</v>
      </c>
      <c r="H128" s="22">
        <v>0</v>
      </c>
      <c r="I128" s="13">
        <v>23</v>
      </c>
      <c r="J128" s="13">
        <v>23</v>
      </c>
      <c r="K128" s="13"/>
      <c r="L128" s="30"/>
      <c r="M128" s="13">
        <v>23</v>
      </c>
      <c r="N128" s="13"/>
      <c r="O128" s="13"/>
      <c r="P128" s="13"/>
      <c r="Q128" s="13"/>
      <c r="R128" s="13"/>
      <c r="S128" s="13"/>
      <c r="T128" s="13"/>
      <c r="U128" s="13"/>
      <c r="V128" s="32">
        <f t="shared" si="17"/>
        <v>23</v>
      </c>
      <c r="W128" s="13">
        <f t="shared" si="18"/>
        <v>23</v>
      </c>
      <c r="X128" s="13">
        <f t="shared" si="16"/>
        <v>0</v>
      </c>
    </row>
    <row r="129" spans="1:24" ht="27.6" x14ac:dyDescent="0.3">
      <c r="A129" s="3"/>
      <c r="B129" s="3"/>
      <c r="C129" s="7" t="s">
        <v>12</v>
      </c>
      <c r="D129" s="10" t="s">
        <v>20</v>
      </c>
      <c r="E129" s="13" t="s">
        <v>145</v>
      </c>
      <c r="F129" s="13" t="s">
        <v>155</v>
      </c>
      <c r="G129" s="19" t="s">
        <v>284</v>
      </c>
      <c r="H129" s="22">
        <v>60</v>
      </c>
      <c r="I129" s="13">
        <v>60</v>
      </c>
      <c r="J129" s="13">
        <v>0</v>
      </c>
      <c r="K129" s="24" t="s">
        <v>291</v>
      </c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32">
        <f t="shared" si="17"/>
        <v>0</v>
      </c>
      <c r="W129" s="13">
        <f t="shared" si="18"/>
        <v>0</v>
      </c>
      <c r="X129" s="13">
        <f t="shared" si="16"/>
        <v>0</v>
      </c>
    </row>
    <row r="130" spans="1:24" ht="27.6" x14ac:dyDescent="0.3">
      <c r="A130" s="3"/>
      <c r="B130" s="3"/>
      <c r="C130" s="7" t="s">
        <v>12</v>
      </c>
      <c r="D130" s="10" t="s">
        <v>20</v>
      </c>
      <c r="E130" s="13" t="s">
        <v>146</v>
      </c>
      <c r="F130" s="13" t="s">
        <v>155</v>
      </c>
      <c r="G130" s="19" t="s">
        <v>285</v>
      </c>
      <c r="H130" s="22">
        <v>26</v>
      </c>
      <c r="I130" s="13">
        <v>48</v>
      </c>
      <c r="J130" s="13">
        <v>22</v>
      </c>
      <c r="K130" s="13">
        <v>22</v>
      </c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32">
        <f t="shared" si="17"/>
        <v>22</v>
      </c>
      <c r="W130" s="13">
        <f t="shared" si="18"/>
        <v>0</v>
      </c>
      <c r="X130" s="13">
        <f t="shared" si="16"/>
        <v>0</v>
      </c>
    </row>
    <row r="131" spans="1:24" ht="28.2" thickBot="1" x14ac:dyDescent="0.35">
      <c r="A131" s="36"/>
      <c r="B131" s="36"/>
      <c r="C131" s="9" t="s">
        <v>13</v>
      </c>
      <c r="D131" s="11" t="s">
        <v>20</v>
      </c>
      <c r="E131" s="18" t="s">
        <v>147</v>
      </c>
      <c r="F131" s="18" t="s">
        <v>155</v>
      </c>
      <c r="G131" s="21" t="s">
        <v>286</v>
      </c>
      <c r="H131" s="23">
        <v>9</v>
      </c>
      <c r="I131" s="18">
        <v>22</v>
      </c>
      <c r="J131" s="18">
        <f>22-9</f>
        <v>13</v>
      </c>
      <c r="K131" s="18">
        <v>13</v>
      </c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34">
        <f t="shared" si="17"/>
        <v>13</v>
      </c>
      <c r="W131" s="18">
        <f t="shared" si="18"/>
        <v>0</v>
      </c>
      <c r="X131" s="18">
        <f t="shared" si="16"/>
        <v>0</v>
      </c>
    </row>
    <row r="132" spans="1:24" ht="16.2" thickBot="1" x14ac:dyDescent="0.35">
      <c r="A132" s="37" t="s">
        <v>305</v>
      </c>
      <c r="B132" s="38"/>
      <c r="C132" s="39"/>
      <c r="D132" s="40"/>
      <c r="E132" s="41"/>
      <c r="F132" s="41"/>
      <c r="G132" s="42"/>
      <c r="H132" s="43">
        <f>SUM(H4:H131)</f>
        <v>1176</v>
      </c>
      <c r="I132" s="43">
        <f>SUM(I4:I131)</f>
        <v>22836</v>
      </c>
      <c r="J132" s="43">
        <f>SUM(J4:J131)</f>
        <v>20807</v>
      </c>
      <c r="K132" s="43">
        <f>SUM(K4:K131)</f>
        <v>2511</v>
      </c>
      <c r="L132" s="43">
        <f>SUM(L4:L131)</f>
        <v>258</v>
      </c>
      <c r="M132" s="43">
        <f>SUM(M4:M131)</f>
        <v>2207</v>
      </c>
      <c r="N132" s="43">
        <f>SUM(N4:N131)</f>
        <v>2450</v>
      </c>
      <c r="O132" s="43">
        <f>SUM(O4:O131)</f>
        <v>1774</v>
      </c>
      <c r="P132" s="43">
        <f>SUM(P4:P131)</f>
        <v>1833</v>
      </c>
      <c r="Q132" s="43">
        <f>SUM(Q4:Q131)</f>
        <v>1772</v>
      </c>
      <c r="R132" s="43">
        <f>SUM(R4:R131)</f>
        <v>1740</v>
      </c>
      <c r="S132" s="43">
        <f>SUM(S4:S131)</f>
        <v>1598</v>
      </c>
      <c r="T132" s="43">
        <f>SUM(T4:T131)</f>
        <v>1060</v>
      </c>
      <c r="U132" s="43">
        <f>SUM(U4:U131)</f>
        <v>990</v>
      </c>
      <c r="V132" s="43">
        <f>SUM(V4:V131)</f>
        <v>18193</v>
      </c>
      <c r="W132" s="43">
        <f>SUM(W4:W131)</f>
        <v>15853</v>
      </c>
      <c r="X132" s="44">
        <f>SUM(X4:X131)</f>
        <v>1536</v>
      </c>
    </row>
  </sheetData>
  <mergeCells count="15">
    <mergeCell ref="H1:H2"/>
    <mergeCell ref="A1:A2"/>
    <mergeCell ref="B1:B2"/>
    <mergeCell ref="C1:C2"/>
    <mergeCell ref="D1:D2"/>
    <mergeCell ref="E1:E2"/>
    <mergeCell ref="F1:F2"/>
    <mergeCell ref="G1:G2"/>
    <mergeCell ref="W1:W2"/>
    <mergeCell ref="X1:X2"/>
    <mergeCell ref="I1:I2"/>
    <mergeCell ref="J1:J2"/>
    <mergeCell ref="K1:K2"/>
    <mergeCell ref="L1:U1"/>
    <mergeCell ref="V1:V2"/>
  </mergeCells>
  <conditionalFormatting sqref="K1 V1 K2:V20 K21:L21 N21:V21 K22:M22 O22:V22 K23:L23 N23:V23 K24:V37 K38 M38:V38 K39:V50 K51:K53 M51:V53 K63:L63 N63:V63 K64:V94 K95:K97 M95:V97 K98:V126 K127:K128 M127:V128 K129:V132 K54:V62">
    <cfRule type="cellIs" dxfId="10" priority="3" operator="equal">
      <formula>0</formula>
    </cfRule>
  </conditionalFormatting>
  <conditionalFormatting sqref="X3:X131">
    <cfRule type="cellIs" dxfId="9" priority="1" operator="greaterThan">
      <formula>0</formula>
    </cfRule>
    <cfRule type="containsText" dxfId="8" priority="2" operator="containsText" text="False">
      <formula>NOT(ISERROR(SEARCH("False",X3)))</formula>
    </cfRule>
  </conditionalFormatting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5E2A6-D308-4E83-AAF9-306665DCC217}">
  <dimension ref="A1:U10"/>
  <sheetViews>
    <sheetView topLeftCell="A6" zoomScale="84" zoomScaleNormal="84" workbookViewId="0">
      <selection activeCell="C8" sqref="C8"/>
    </sheetView>
  </sheetViews>
  <sheetFormatPr defaultRowHeight="14.4" x14ac:dyDescent="0.3"/>
  <cols>
    <col min="2" max="2" width="13.77734375" customWidth="1"/>
    <col min="3" max="3" width="57.88671875" customWidth="1"/>
    <col min="18" max="18" width="13" customWidth="1"/>
  </cols>
  <sheetData>
    <row r="1" spans="1:21" x14ac:dyDescent="0.3">
      <c r="A1" s="54"/>
      <c r="B1" s="45" t="s">
        <v>21</v>
      </c>
      <c r="C1" s="45" t="s">
        <v>170</v>
      </c>
      <c r="D1" s="47" t="s">
        <v>288</v>
      </c>
      <c r="E1" s="47" t="s">
        <v>289</v>
      </c>
      <c r="F1" s="47" t="s">
        <v>290</v>
      </c>
      <c r="G1" s="49"/>
      <c r="H1" s="49"/>
      <c r="I1" s="49"/>
      <c r="J1" s="49"/>
      <c r="K1" s="49"/>
      <c r="L1" s="49"/>
      <c r="M1" s="49"/>
      <c r="N1" s="49"/>
      <c r="O1" s="49"/>
      <c r="P1" s="50"/>
      <c r="Q1" s="45" t="s">
        <v>302</v>
      </c>
      <c r="R1" s="45" t="s">
        <v>303</v>
      </c>
      <c r="S1" s="45" t="s">
        <v>306</v>
      </c>
    </row>
    <row r="2" spans="1:21" x14ac:dyDescent="0.3">
      <c r="A2" s="55"/>
      <c r="B2" s="46"/>
      <c r="C2" s="46"/>
      <c r="D2" s="48"/>
      <c r="E2" s="48"/>
      <c r="F2" s="48"/>
      <c r="G2" s="27" t="s">
        <v>292</v>
      </c>
      <c r="H2" s="27" t="s">
        <v>293</v>
      </c>
      <c r="I2" s="27" t="s">
        <v>294</v>
      </c>
      <c r="J2" s="27" t="s">
        <v>295</v>
      </c>
      <c r="K2" s="27" t="s">
        <v>296</v>
      </c>
      <c r="L2" s="27" t="s">
        <v>297</v>
      </c>
      <c r="M2" s="27" t="s">
        <v>298</v>
      </c>
      <c r="N2" s="27" t="s">
        <v>299</v>
      </c>
      <c r="O2" s="27" t="s">
        <v>300</v>
      </c>
      <c r="P2" s="27" t="s">
        <v>301</v>
      </c>
      <c r="Q2" s="46"/>
      <c r="R2" s="46"/>
      <c r="S2" s="46"/>
    </row>
    <row r="3" spans="1:21" ht="27" customHeight="1" x14ac:dyDescent="0.3">
      <c r="A3" s="56" t="s">
        <v>307</v>
      </c>
      <c r="B3" s="59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32"/>
      <c r="R3" s="60"/>
      <c r="S3" s="60"/>
    </row>
    <row r="4" spans="1:21" ht="40.799999999999997" customHeight="1" x14ac:dyDescent="0.3">
      <c r="A4" s="57"/>
      <c r="B4" s="67" t="s">
        <v>308</v>
      </c>
      <c r="C4" s="58" t="s">
        <v>309</v>
      </c>
      <c r="D4" s="13">
        <v>1000</v>
      </c>
      <c r="E4" s="13">
        <v>1000</v>
      </c>
      <c r="F4" s="13"/>
      <c r="G4" s="13"/>
      <c r="H4" s="63"/>
      <c r="I4" s="63"/>
      <c r="J4" s="13">
        <v>100</v>
      </c>
      <c r="K4" s="13">
        <v>200</v>
      </c>
      <c r="L4" s="13">
        <v>200</v>
      </c>
      <c r="M4" s="13">
        <v>200</v>
      </c>
      <c r="N4" s="13">
        <v>200</v>
      </c>
      <c r="O4" s="13">
        <v>100</v>
      </c>
      <c r="P4" s="13"/>
      <c r="Q4" s="32">
        <f>SUM(F4:P4)</f>
        <v>1000</v>
      </c>
      <c r="R4" s="13">
        <f>SUM(G4:P4)</f>
        <v>1000</v>
      </c>
      <c r="S4" s="13">
        <v>0</v>
      </c>
    </row>
    <row r="5" spans="1:21" ht="29.4" customHeight="1" x14ac:dyDescent="0.3">
      <c r="A5" s="57"/>
      <c r="B5" s="67" t="s">
        <v>310</v>
      </c>
      <c r="C5" s="58" t="s">
        <v>311</v>
      </c>
      <c r="D5" s="13">
        <v>410</v>
      </c>
      <c r="E5" s="13">
        <v>410</v>
      </c>
      <c r="F5" s="13"/>
      <c r="G5" s="13"/>
      <c r="H5" s="24" t="s">
        <v>291</v>
      </c>
      <c r="I5" s="63"/>
      <c r="J5" s="63"/>
      <c r="K5" s="13">
        <v>100</v>
      </c>
      <c r="L5" s="13">
        <v>100</v>
      </c>
      <c r="M5" s="13">
        <v>100</v>
      </c>
      <c r="N5" s="13">
        <v>110</v>
      </c>
      <c r="O5" s="13"/>
      <c r="P5" s="13"/>
      <c r="Q5" s="32">
        <f>SUM(F5:P5)</f>
        <v>410</v>
      </c>
      <c r="R5" s="13">
        <f>SUM(G5:P5)</f>
        <v>410</v>
      </c>
      <c r="S5" s="13">
        <f>E5-Q5</f>
        <v>0</v>
      </c>
    </row>
    <row r="6" spans="1:21" ht="33" customHeight="1" x14ac:dyDescent="0.3">
      <c r="A6" s="57"/>
      <c r="B6" s="67" t="s">
        <v>312</v>
      </c>
      <c r="C6" s="61" t="s">
        <v>313</v>
      </c>
      <c r="D6" s="13">
        <v>170</v>
      </c>
      <c r="E6" s="13">
        <v>170</v>
      </c>
      <c r="F6" s="13"/>
      <c r="G6" s="13"/>
      <c r="H6" s="63"/>
      <c r="I6" s="63"/>
      <c r="J6" s="13">
        <v>20</v>
      </c>
      <c r="K6" s="13">
        <v>50</v>
      </c>
      <c r="L6" s="13">
        <v>50</v>
      </c>
      <c r="M6" s="13">
        <v>50</v>
      </c>
      <c r="N6" s="13"/>
      <c r="O6" s="13"/>
      <c r="P6" s="13"/>
      <c r="Q6" s="32">
        <f>SUM(F6:P6)</f>
        <v>170</v>
      </c>
      <c r="R6" s="13">
        <f>SUM(G6:P6)</f>
        <v>170</v>
      </c>
      <c r="S6" s="13">
        <f>E6-Q6</f>
        <v>0</v>
      </c>
    </row>
    <row r="7" spans="1:21" ht="30" customHeight="1" x14ac:dyDescent="0.3">
      <c r="A7" s="57"/>
      <c r="B7" s="67" t="s">
        <v>314</v>
      </c>
      <c r="C7" s="61" t="s">
        <v>315</v>
      </c>
      <c r="D7" s="13">
        <v>2310</v>
      </c>
      <c r="E7" s="13">
        <v>2310</v>
      </c>
      <c r="F7" s="13"/>
      <c r="G7" s="13"/>
      <c r="H7" s="13"/>
      <c r="I7" s="13"/>
      <c r="J7" s="13">
        <v>250</v>
      </c>
      <c r="K7" s="13">
        <v>250</v>
      </c>
      <c r="L7" s="66">
        <v>60</v>
      </c>
      <c r="M7" s="66">
        <v>100</v>
      </c>
      <c r="N7" s="66">
        <v>100</v>
      </c>
      <c r="O7" s="66">
        <v>275</v>
      </c>
      <c r="P7" s="66">
        <v>275</v>
      </c>
      <c r="Q7" s="13">
        <v>1310</v>
      </c>
      <c r="R7" s="32">
        <v>1310</v>
      </c>
      <c r="S7" s="65">
        <v>1000</v>
      </c>
      <c r="T7" s="64"/>
      <c r="U7" s="64"/>
    </row>
    <row r="8" spans="1:21" ht="26.4" customHeight="1" x14ac:dyDescent="0.3">
      <c r="A8" s="57"/>
      <c r="B8" s="67" t="s">
        <v>316</v>
      </c>
      <c r="C8" s="61" t="s">
        <v>317</v>
      </c>
      <c r="D8" s="13">
        <v>200</v>
      </c>
      <c r="E8" s="13">
        <v>200</v>
      </c>
      <c r="F8" s="24" t="s">
        <v>291</v>
      </c>
      <c r="G8" s="62"/>
      <c r="H8" s="13">
        <v>50</v>
      </c>
      <c r="I8" s="13">
        <v>50</v>
      </c>
      <c r="J8" s="13">
        <v>50</v>
      </c>
      <c r="K8" s="13">
        <v>50</v>
      </c>
      <c r="L8" s="13"/>
      <c r="M8" s="13"/>
      <c r="N8" s="13"/>
      <c r="O8" s="13"/>
      <c r="P8" s="13"/>
      <c r="Q8" s="32">
        <f>SUM(F8:P8)</f>
        <v>200</v>
      </c>
      <c r="R8" s="13">
        <f>SUM(H8:P8)</f>
        <v>200</v>
      </c>
      <c r="S8" s="13">
        <f>E8-Q8</f>
        <v>0</v>
      </c>
    </row>
    <row r="9" spans="1:21" ht="33" customHeight="1" x14ac:dyDescent="0.3">
      <c r="A9" s="57"/>
      <c r="B9" s="67" t="s">
        <v>318</v>
      </c>
      <c r="C9" s="61" t="s">
        <v>319</v>
      </c>
      <c r="D9" s="13">
        <v>315</v>
      </c>
      <c r="E9" s="13">
        <v>315</v>
      </c>
      <c r="F9" s="13"/>
      <c r="G9" s="13"/>
      <c r="H9" s="13"/>
      <c r="I9" s="63"/>
      <c r="J9" s="63"/>
      <c r="K9" s="13">
        <v>190</v>
      </c>
      <c r="L9" s="13"/>
      <c r="M9" s="13">
        <v>125</v>
      </c>
      <c r="N9" s="13"/>
      <c r="O9" s="13"/>
      <c r="P9" s="13"/>
      <c r="Q9" s="32">
        <f>SUM(F9:P9)</f>
        <v>315</v>
      </c>
      <c r="R9" s="13">
        <f>SUM(G9:P9)</f>
        <v>315</v>
      </c>
      <c r="S9" s="13">
        <f>E9-Q9</f>
        <v>0</v>
      </c>
    </row>
    <row r="10" spans="1:21" x14ac:dyDescent="0.3">
      <c r="A10" s="57"/>
      <c r="B10" s="13"/>
      <c r="C10" s="58"/>
      <c r="D10" s="22">
        <f>SUM(D4:D9)</f>
        <v>4405</v>
      </c>
      <c r="E10" s="22">
        <f>SUM(E4:E9)</f>
        <v>4405</v>
      </c>
      <c r="F10" s="22">
        <f>SUM(F4:F9)</f>
        <v>0</v>
      </c>
      <c r="G10" s="22">
        <f>SUM(G4:G9)</f>
        <v>0</v>
      </c>
      <c r="H10" s="22">
        <f>SUM(H4:H9)</f>
        <v>50</v>
      </c>
      <c r="I10" s="22">
        <f>SUM(I4:I9)</f>
        <v>50</v>
      </c>
      <c r="J10" s="22">
        <f>SUM(J4:J9)</f>
        <v>420</v>
      </c>
      <c r="K10" s="22">
        <f>SUM(K4:K9)</f>
        <v>840</v>
      </c>
      <c r="L10" s="22">
        <f>SUM(L4:L9)</f>
        <v>410</v>
      </c>
      <c r="M10" s="22">
        <f>SUM(M4:M9)</f>
        <v>575</v>
      </c>
      <c r="N10" s="22">
        <f>SUM(N4:N9)</f>
        <v>410</v>
      </c>
      <c r="O10" s="22">
        <f>SUM(O4:O9)</f>
        <v>375</v>
      </c>
      <c r="P10" s="22">
        <f>SUM(P4:P9)</f>
        <v>275</v>
      </c>
      <c r="Q10" s="22">
        <f>SUM(Q4:Q9)</f>
        <v>3405</v>
      </c>
      <c r="R10" s="22">
        <f>SUM(R4:R9)</f>
        <v>3405</v>
      </c>
      <c r="S10" s="13"/>
    </row>
  </sheetData>
  <mergeCells count="10">
    <mergeCell ref="G1:P1"/>
    <mergeCell ref="Q1:Q2"/>
    <mergeCell ref="R1:R2"/>
    <mergeCell ref="S1:S2"/>
    <mergeCell ref="A1:A2"/>
    <mergeCell ref="B1:B2"/>
    <mergeCell ref="C1:C2"/>
    <mergeCell ref="D1:D2"/>
    <mergeCell ref="E1:E2"/>
    <mergeCell ref="F1:F2"/>
  </mergeCells>
  <conditionalFormatting sqref="A1:A2 A4:A10">
    <cfRule type="containsText" dxfId="7" priority="13" operator="containsText" text="Yes">
      <formula>NOT(ISERROR(SEARCH("Yes",A1)))</formula>
    </cfRule>
  </conditionalFormatting>
  <conditionalFormatting sqref="F1 F4:G4 F5:H5 F6:G6 F8 F9:H9 F7:K7 Q1 F2:Q3 J4:Q4 K5:Q5 J6:Q6 H8:Q8 K9:Q9 Q7:S7">
    <cfRule type="cellIs" dxfId="6" priority="12" operator="equal">
      <formula>0</formula>
    </cfRule>
  </conditionalFormatting>
  <conditionalFormatting sqref="S8:S10 S3:S6">
    <cfRule type="cellIs" dxfId="5" priority="10" operator="greaterThan">
      <formula>0</formula>
    </cfRule>
    <cfRule type="containsText" dxfId="4" priority="11" operator="containsText" text="False">
      <formula>NOT(ISERROR(SEARCH("False",S3)))</formula>
    </cfRule>
  </conditionalFormatting>
  <conditionalFormatting sqref="L7:P7">
    <cfRule type="cellIs" dxfId="3" priority="1" operator="equal">
      <formula>0</formula>
    </cfRule>
    <cfRule type="containsText" dxfId="2" priority="2" operator="containsText" text="x">
      <formula>NOT(ISERROR(SEARCH("x",L7)))</formula>
    </cfRule>
  </conditionalFormatting>
  <conditionalFormatting sqref="U7">
    <cfRule type="cellIs" dxfId="1" priority="3" operator="greaterThan">
      <formula>0</formula>
    </cfRule>
    <cfRule type="containsText" dxfId="0" priority="4" operator="containsText" text="False">
      <formula>NOT(ISERROR(SEARCH("False",U7)))</formula>
    </cfRule>
  </conditionalFormatting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70A0BA5A50B741AF14EFEDF4CB19B1" ma:contentTypeVersion="3" ma:contentTypeDescription="Create a new document." ma:contentTypeScope="" ma:versionID="e0b0fa19d05d02529eae7dd1eb33801d">
  <xsd:schema xmlns:xsd="http://www.w3.org/2001/XMLSchema" xmlns:xs="http://www.w3.org/2001/XMLSchema" xmlns:p="http://schemas.microsoft.com/office/2006/metadata/properties" xmlns:ns2="78c40f38-c3bb-490c-8e22-e37fd539a1b9" targetNamespace="http://schemas.microsoft.com/office/2006/metadata/properties" ma:root="true" ma:fieldsID="9c98ff4618ab2858e696a69e2f56b3fd" ns2:_="">
    <xsd:import namespace="78c40f38-c3bb-490c-8e22-e37fd539a1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c40f38-c3bb-490c-8e22-e37fd539a1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493154-2EDE-4F6F-90EF-F90859728900}"/>
</file>

<file path=customXml/itemProps2.xml><?xml version="1.0" encoding="utf-8"?>
<ds:datastoreItem xmlns:ds="http://schemas.openxmlformats.org/officeDocument/2006/customXml" ds:itemID="{17505902-4CF2-4FA9-AD34-28661A07E0A2}"/>
</file>

<file path=customXml/itemProps3.xml><?xml version="1.0" encoding="utf-8"?>
<ds:datastoreItem xmlns:ds="http://schemas.openxmlformats.org/officeDocument/2006/customXml" ds:itemID="{C420F019-9645-4973-9750-272E72DA6915}"/>
</file>

<file path=docMetadata/LabelInfo.xml><?xml version="1.0" encoding="utf-8"?>
<clbl:labelList xmlns:clbl="http://schemas.microsoft.com/office/2020/mipLabelMetadata">
  <clbl:label id="{c6352b95-70d9-4702-8877-c68b88eb1b26}" enabled="0" method="" siteId="{c6352b95-70d9-4702-8877-c68b88eb1b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Large Sites Forecast</vt:lpstr>
      <vt:lpstr>H2 Allocations Forecast</vt:lpstr>
    </vt:vector>
  </TitlesOfParts>
  <Company>Cardiff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Stuart</dc:creator>
  <cp:lastModifiedBy>Williams, Stuart</cp:lastModifiedBy>
  <dcterms:created xsi:type="dcterms:W3CDTF">2026-09-30T09:11:02Z</dcterms:created>
  <dcterms:modified xsi:type="dcterms:W3CDTF">2026-09-30T09:51:30Z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0x010100DC70A0BA5A50B741AF14EFEDF4CB19B1</vt:lpwstr>
  </property>
</Properties>
</file>